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OPĆI DIO" sheetId="1" r:id="rId1"/>
    <sheet name="POSEBNI DIO PRIHODI I PRIMICI" sheetId="2" r:id="rId2"/>
    <sheet name="POSEBNI DIO RASHODI I IZDACI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3" l="1"/>
  <c r="G91" i="3"/>
  <c r="G42" i="3"/>
  <c r="G43" i="3"/>
  <c r="G44" i="3"/>
  <c r="G45" i="3"/>
  <c r="G47" i="3"/>
  <c r="G48" i="3"/>
  <c r="G49" i="3"/>
  <c r="G50" i="3"/>
  <c r="G51" i="3"/>
  <c r="G52" i="3"/>
  <c r="G53" i="3"/>
  <c r="G62" i="3"/>
  <c r="G63" i="3"/>
  <c r="G64" i="3"/>
  <c r="G65" i="3"/>
  <c r="G66" i="3"/>
  <c r="G67" i="3"/>
  <c r="G68" i="3"/>
  <c r="G69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12" i="3"/>
  <c r="G13" i="3"/>
  <c r="G14" i="3"/>
  <c r="G15" i="3"/>
  <c r="G16" i="3"/>
  <c r="G18" i="3"/>
  <c r="G20" i="3"/>
  <c r="G21" i="3"/>
  <c r="G22" i="3"/>
  <c r="G23" i="3"/>
  <c r="G24" i="3"/>
  <c r="G25" i="3"/>
  <c r="G26" i="3"/>
  <c r="G27" i="3"/>
  <c r="G28" i="3"/>
  <c r="G29" i="3"/>
  <c r="G11" i="3"/>
  <c r="G10" i="3"/>
  <c r="G9" i="3"/>
  <c r="G32" i="2"/>
  <c r="G33" i="2"/>
  <c r="G35" i="2"/>
  <c r="G36" i="2"/>
  <c r="G37" i="2"/>
  <c r="G31" i="2"/>
  <c r="G30" i="2"/>
  <c r="G28" i="2"/>
  <c r="G26" i="2"/>
  <c r="G27" i="2"/>
  <c r="G21" i="2"/>
  <c r="G20" i="2"/>
  <c r="G18" i="2"/>
  <c r="G12" i="2"/>
  <c r="G11" i="2"/>
  <c r="G9" i="2"/>
  <c r="E20" i="1"/>
  <c r="E21" i="1"/>
  <c r="D22" i="1"/>
  <c r="D24" i="1" s="1"/>
  <c r="C22" i="1"/>
  <c r="D18" i="1"/>
  <c r="C18" i="1"/>
  <c r="E17" i="1"/>
  <c r="E22" i="1" l="1"/>
  <c r="E18" i="1"/>
  <c r="F66" i="3"/>
  <c r="F98" i="3" l="1"/>
  <c r="F94" i="3"/>
  <c r="F93" i="3" s="1"/>
  <c r="F92" i="3" s="1"/>
  <c r="F91" i="3" s="1"/>
  <c r="F89" i="3"/>
  <c r="F86" i="3"/>
  <c r="F81" i="3"/>
  <c r="F82" i="3"/>
  <c r="F77" i="3"/>
  <c r="F46" i="3"/>
  <c r="F42" i="3"/>
  <c r="F36" i="3"/>
  <c r="F37" i="3"/>
  <c r="F85" i="3" l="1"/>
  <c r="F41" i="3"/>
  <c r="F26" i="3"/>
  <c r="F28" i="3"/>
  <c r="F24" i="3"/>
  <c r="F20" i="3"/>
  <c r="F14" i="3"/>
  <c r="F12" i="3"/>
  <c r="F32" i="3"/>
  <c r="F31" i="3"/>
  <c r="E14" i="3"/>
  <c r="F36" i="2"/>
  <c r="F35" i="2"/>
  <c r="F32" i="2"/>
  <c r="F30" i="2" s="1"/>
  <c r="F31" i="2"/>
  <c r="F23" i="2"/>
  <c r="G23" i="2" s="1"/>
  <c r="F25" i="2"/>
  <c r="G25" i="2" s="1"/>
  <c r="F20" i="2"/>
  <c r="F15" i="2"/>
  <c r="F14" i="2" s="1"/>
  <c r="F9" i="2" s="1"/>
  <c r="F11" i="2"/>
  <c r="F11" i="3" l="1"/>
  <c r="F18" i="2"/>
  <c r="F40" i="3"/>
  <c r="F39" i="3" s="1"/>
  <c r="F23" i="3"/>
  <c r="F10" i="3" s="1"/>
  <c r="F24" i="2"/>
  <c r="G24" i="2" s="1"/>
  <c r="F9" i="3" l="1"/>
  <c r="F101" i="3" s="1"/>
  <c r="E28" i="3" l="1"/>
  <c r="E20" i="2"/>
  <c r="E98" i="3"/>
  <c r="E94" i="3"/>
  <c r="E89" i="3"/>
  <c r="E86" i="3"/>
  <c r="E82" i="3"/>
  <c r="E77" i="3"/>
  <c r="E66" i="3"/>
  <c r="E46" i="3"/>
  <c r="G46" i="3" s="1"/>
  <c r="E42" i="3"/>
  <c r="E37" i="3"/>
  <c r="E32" i="3"/>
  <c r="E26" i="3"/>
  <c r="E24" i="3"/>
  <c r="E20" i="3"/>
  <c r="E12" i="3"/>
  <c r="E11" i="2"/>
  <c r="E14" i="2"/>
  <c r="E15" i="2"/>
  <c r="E25" i="2"/>
  <c r="E35" i="2"/>
  <c r="E31" i="2"/>
  <c r="E36" i="2"/>
  <c r="E32" i="2"/>
  <c r="E81" i="3"/>
  <c r="E36" i="3"/>
  <c r="E31" i="3"/>
  <c r="E85" i="3" l="1"/>
  <c r="E35" i="3"/>
  <c r="E18" i="2"/>
  <c r="E93" i="3"/>
  <c r="E24" i="2"/>
  <c r="E30" i="2"/>
  <c r="E11" i="3"/>
  <c r="E23" i="3"/>
  <c r="E41" i="3"/>
  <c r="G41" i="3" s="1"/>
  <c r="E9" i="2"/>
  <c r="E23" i="2"/>
  <c r="E34" i="3" l="1"/>
  <c r="E40" i="3"/>
  <c r="E92" i="3"/>
  <c r="E10" i="3"/>
  <c r="E40" i="2"/>
  <c r="F40" i="2"/>
  <c r="G40" i="2" s="1"/>
  <c r="E39" i="3" l="1"/>
  <c r="G39" i="3" s="1"/>
  <c r="G40" i="3"/>
  <c r="E91" i="3"/>
  <c r="E9" i="3"/>
  <c r="E101" i="3" l="1"/>
  <c r="G101" i="3" s="1"/>
</calcChain>
</file>

<file path=xl/sharedStrings.xml><?xml version="1.0" encoding="utf-8"?>
<sst xmlns="http://schemas.openxmlformats.org/spreadsheetml/2006/main" count="241" uniqueCount="197">
  <si>
    <t>GLAVA 0220</t>
  </si>
  <si>
    <t>DJEČJI VRTIĆ MORSKA VILA NIN</t>
  </si>
  <si>
    <t>FUNKCIJA 0911</t>
  </si>
  <si>
    <t>Predškolsko obrazovanje</t>
  </si>
  <si>
    <t>RAČUNA PRIHODA I RASHODA</t>
  </si>
  <si>
    <t>1. IZMJENA</t>
  </si>
  <si>
    <t>PRIHODI POSLOVANJA</t>
  </si>
  <si>
    <t>UKUPNO PRIHODA</t>
  </si>
  <si>
    <t>RASHODI POSLOVANJA</t>
  </si>
  <si>
    <t>RASH. ZA NABAVU NEFIN. IMOVINE</t>
  </si>
  <si>
    <t>UKUPNO RASHODA</t>
  </si>
  <si>
    <t xml:space="preserve">Ines Jakovčević </t>
  </si>
  <si>
    <t>1.</t>
  </si>
  <si>
    <t>2.</t>
  </si>
  <si>
    <t>INDEKSI</t>
  </si>
  <si>
    <r>
      <rPr>
        <b/>
        <sz val="14"/>
        <color theme="1"/>
        <rFont val="Calibri"/>
        <family val="2"/>
        <charset val="238"/>
        <scheme val="minor"/>
      </rPr>
      <t xml:space="preserve">  REPUBLIKA HRVATSKA ZADARSKA ŽUPANIJA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DJEČJI VRTIĆ "MORSKA VILA" NIN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</si>
  <si>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 xml:space="preserve">                             OPĆI DIO</t>
  </si>
  <si>
    <t>2/1</t>
  </si>
  <si>
    <t>PRIHODI I PRIMICI</t>
  </si>
  <si>
    <t>POSEBNI DIO</t>
  </si>
  <si>
    <t>RAČUN</t>
  </si>
  <si>
    <t>OPIS</t>
  </si>
  <si>
    <t>1.IZMJENA</t>
  </si>
  <si>
    <t>IZVOR 01</t>
  </si>
  <si>
    <t>UKUPNO</t>
  </si>
  <si>
    <t>OPĆI PRIHODI</t>
  </si>
  <si>
    <t>Prihodi iz nadležnog proračuna za financiranje rashoda poslovanja</t>
  </si>
  <si>
    <t>Prihodi iz nadlež proraču za financir rashoda za nab nefin imovine</t>
  </si>
  <si>
    <t>Ostali prihodi</t>
  </si>
  <si>
    <t>IZVOR 03</t>
  </si>
  <si>
    <t>VLASTITI PRIHODI</t>
  </si>
  <si>
    <t>Prihodi od pruženih usluga</t>
  </si>
  <si>
    <t>IZVOR 04</t>
  </si>
  <si>
    <t>PRIHODI PO POSEBNIM PROPISIMA</t>
  </si>
  <si>
    <t>Ostali nespomenuti prihodi</t>
  </si>
  <si>
    <t>IZVOR 05</t>
  </si>
  <si>
    <t>Tekuće pomoći iz državnog proračuna</t>
  </si>
  <si>
    <t>Tekuće pomoći iz županijskog proračuna</t>
  </si>
  <si>
    <t>Tekuće donacije od trgovačkih društava</t>
  </si>
  <si>
    <t>Višak prihoda poslovanja</t>
  </si>
  <si>
    <t>POZICIJA</t>
  </si>
  <si>
    <t>Ostali nespomenuti prihodi - PARTICIPACIJA</t>
  </si>
  <si>
    <t xml:space="preserve">POMOĆI </t>
  </si>
  <si>
    <t>PRIHODI OD DONACIJA</t>
  </si>
  <si>
    <t>062</t>
  </si>
  <si>
    <t>063</t>
  </si>
  <si>
    <t>064</t>
  </si>
  <si>
    <t>066</t>
  </si>
  <si>
    <t>068</t>
  </si>
  <si>
    <t>069</t>
  </si>
  <si>
    <t>070</t>
  </si>
  <si>
    <t>071</t>
  </si>
  <si>
    <t>072</t>
  </si>
  <si>
    <t>RASHODI I IZDACI</t>
  </si>
  <si>
    <t>Nagrade - jubilarna</t>
  </si>
  <si>
    <t>Darovi</t>
  </si>
  <si>
    <t>Doprinosi za obvezno zdravstveno osig.</t>
  </si>
  <si>
    <t>Naknade za prijevoz na posao i s posla</t>
  </si>
  <si>
    <t xml:space="preserve">Zdravstvene usluge </t>
  </si>
  <si>
    <t>Građevinski objekti</t>
  </si>
  <si>
    <t>Službena putovanja</t>
  </si>
  <si>
    <t>Stručno usavršavanje zaposlenika</t>
  </si>
  <si>
    <t>Ostale naknade troškova zaposlenima</t>
  </si>
  <si>
    <t>Uredski materijal</t>
  </si>
  <si>
    <t>Stručna literatura</t>
  </si>
  <si>
    <t>Materijal za higijenske potrebe njegu</t>
  </si>
  <si>
    <t>Električna energija</t>
  </si>
  <si>
    <t>Energija-grijanje plin</t>
  </si>
  <si>
    <t>Poštarina</t>
  </si>
  <si>
    <t>Komunalne usluge</t>
  </si>
  <si>
    <t>Zakupnine i najamnine</t>
  </si>
  <si>
    <t>Računalne usluge</t>
  </si>
  <si>
    <t>Ostale usluge</t>
  </si>
  <si>
    <t>Premije osiguranja</t>
  </si>
  <si>
    <t>Reprezentacija</t>
  </si>
  <si>
    <t>Ostali nespomenuti rashodi poslovanja</t>
  </si>
  <si>
    <t>FINANCIJSKI RASHODI</t>
  </si>
  <si>
    <t>UKUPNO:</t>
  </si>
  <si>
    <t>Plaće za redovan rad</t>
  </si>
  <si>
    <t>Nagrade - regres za godišnji odmor</t>
  </si>
  <si>
    <t>Doprinosi za obv.osig. U slučaju nezaposlen.</t>
  </si>
  <si>
    <t>Uredski i ost.mat.tr. - didaktika</t>
  </si>
  <si>
    <t>001</t>
  </si>
  <si>
    <t>002</t>
  </si>
  <si>
    <t>003</t>
  </si>
  <si>
    <t>004</t>
  </si>
  <si>
    <t>005</t>
  </si>
  <si>
    <t>006</t>
  </si>
  <si>
    <t>008</t>
  </si>
  <si>
    <t>007</t>
  </si>
  <si>
    <t>009</t>
  </si>
  <si>
    <t>010</t>
  </si>
  <si>
    <t>011</t>
  </si>
  <si>
    <t>013</t>
  </si>
  <si>
    <t>015</t>
  </si>
  <si>
    <t>016</t>
  </si>
  <si>
    <t>017</t>
  </si>
  <si>
    <t>018</t>
  </si>
  <si>
    <t>019</t>
  </si>
  <si>
    <t>Uredski i ost.mat.tr. - didaktika opći</t>
  </si>
  <si>
    <t>020</t>
  </si>
  <si>
    <t>Uredski i ost.mat.tr. - didaktika likovni</t>
  </si>
  <si>
    <t>021</t>
  </si>
  <si>
    <t>022</t>
  </si>
  <si>
    <t>Materijal za ćišćenje i održavanje</t>
  </si>
  <si>
    <t>023</t>
  </si>
  <si>
    <t>024</t>
  </si>
  <si>
    <t>Materijal i sirovine - voće</t>
  </si>
  <si>
    <t>025</t>
  </si>
  <si>
    <t>035</t>
  </si>
  <si>
    <t>045</t>
  </si>
  <si>
    <t>055</t>
  </si>
  <si>
    <t>Materijal i sirovine - povrće</t>
  </si>
  <si>
    <t>026</t>
  </si>
  <si>
    <t>Materijal i sirovine - mliječni proizvodi</t>
  </si>
  <si>
    <t>027</t>
  </si>
  <si>
    <t>Materijal i sirovine - meso</t>
  </si>
  <si>
    <t>028</t>
  </si>
  <si>
    <t>Materijal i sirovine - riba</t>
  </si>
  <si>
    <t>029</t>
  </si>
  <si>
    <t>Materijal i sirovine - pekarski proizvodi</t>
  </si>
  <si>
    <t>030</t>
  </si>
  <si>
    <t>Materijal i sirovine - suhomesnati proizvodi</t>
  </si>
  <si>
    <t>031</t>
  </si>
  <si>
    <t>Materijal i sirovine - ostali proizvodi</t>
  </si>
  <si>
    <t>032</t>
  </si>
  <si>
    <t>033</t>
  </si>
  <si>
    <t>034</t>
  </si>
  <si>
    <t>Sitan inventar i autogume</t>
  </si>
  <si>
    <t>Službena, radna i zaštitna odjeća i obuća</t>
  </si>
  <si>
    <t>038</t>
  </si>
  <si>
    <t>Usluge telefona, pošte i prijevoza</t>
  </si>
  <si>
    <t>039</t>
  </si>
  <si>
    <t>040</t>
  </si>
  <si>
    <t>Usluge tekućeg i investicijskog održavanja</t>
  </si>
  <si>
    <t>041</t>
  </si>
  <si>
    <t>Usluge promidžbe i informiranja</t>
  </si>
  <si>
    <t>042</t>
  </si>
  <si>
    <t>043</t>
  </si>
  <si>
    <t>044</t>
  </si>
  <si>
    <t>Zdravstvene i veterinarske usluge</t>
  </si>
  <si>
    <t>Intelektualne i osobne usluge</t>
  </si>
  <si>
    <t>046</t>
  </si>
  <si>
    <t>047</t>
  </si>
  <si>
    <t>048</t>
  </si>
  <si>
    <t>049</t>
  </si>
  <si>
    <t>050</t>
  </si>
  <si>
    <t>051</t>
  </si>
  <si>
    <t>Bankarske usluge i usluge platnog prometa</t>
  </si>
  <si>
    <t>052</t>
  </si>
  <si>
    <t>Zatezne kamate</t>
  </si>
  <si>
    <t>053</t>
  </si>
  <si>
    <t>Uredska oprema i namještaj</t>
  </si>
  <si>
    <t>054</t>
  </si>
  <si>
    <t>Ulaganja u računalne programe</t>
  </si>
  <si>
    <t>POMOĆI</t>
  </si>
  <si>
    <t>058</t>
  </si>
  <si>
    <t>Uredski i ost.mat.tr. - državni proračun</t>
  </si>
  <si>
    <t>059</t>
  </si>
  <si>
    <t>Uredski i ost.mat.tr. - županijski proračun</t>
  </si>
  <si>
    <t>060</t>
  </si>
  <si>
    <t>061</t>
  </si>
  <si>
    <t>Naknade troškova osobama izvan radnog o.</t>
  </si>
  <si>
    <t>PRIHODI IZ PRORAČUNA</t>
  </si>
  <si>
    <t>PRIHODI IZ PRORAČUNA ZA FINANCIRANJE REDOVNE DJELATNOSTI PRORAČUNSKIH KORISNIKA</t>
  </si>
  <si>
    <t>KAZNE, UPRAVNE MJERE I OSTALI PRIHODI</t>
  </si>
  <si>
    <t>OSTALI PRIHODI</t>
  </si>
  <si>
    <t>PRIHODI OD PRODAJE PROIZVODA I ROBE TE PRUŽENIH USLUGA</t>
  </si>
  <si>
    <t>DONACIJE OD PRAVNIH I FIZIČKIH OSOBA IZVAN OPĆEG PRORAČUNA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</si>
  <si>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</si>
  <si>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</si>
  <si>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</si>
  <si>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</si>
  <si>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</si>
  <si>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</si>
  <si>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GRAĐEVINSKI OBJEKTI</t>
  </si>
  <si>
    <t>MATERIJALNI RASHODI</t>
  </si>
  <si>
    <t>RASHODI ZA ZAPOSLENE</t>
  </si>
  <si>
    <t>RASHODI ZA NABAVU DUGOTRAJNE IMOVINE</t>
  </si>
  <si>
    <t>OSTALI NESPOMENUTI RASHODI POSLOVANJA</t>
  </si>
  <si>
    <t>OSTALI FINANCIJSKI RASHODI</t>
  </si>
  <si>
    <t>POSTROJENJA I OPREMA</t>
  </si>
  <si>
    <t>NEMATERIJALNA PROIZVEDENA IMOVINA</t>
  </si>
  <si>
    <t>NAKNADE TROŠKOVA OSOBAMA IZVAN RADNOG ODNOSA</t>
  </si>
  <si>
    <t>012</t>
  </si>
  <si>
    <t>1. IZMJENA FINANCIJSKOG PLANA ZA 2024.</t>
  </si>
  <si>
    <t>PLAN PRORAČUNA 2024.</t>
  </si>
  <si>
    <t>Naknade za bolest,invalidnost i smrtni slučaj</t>
  </si>
  <si>
    <t xml:space="preserve">Nagrade </t>
  </si>
  <si>
    <t>Namirnice ukupno</t>
  </si>
  <si>
    <t>VIŠAK POSL. PRIHODA</t>
  </si>
  <si>
    <t>Predsjednica Upravnog vijeća</t>
  </si>
  <si>
    <t>KLASA: 400-01/24-01/01</t>
  </si>
  <si>
    <t>URBROJ: 2198-10-08-01-24-04</t>
  </si>
  <si>
    <t xml:space="preserve">  Na temelju članka 16.,17.,18., I 20. Zakona o proračunu Upravno vijeće Dječjeg vrtića Morska Vila Nin, na 23. sjednici održanoj dana 05.lipnja 2024.  donosi          </t>
  </si>
  <si>
    <t xml:space="preserve">             1. IZMJENA FINANCIJSKOG PLANA ZA 2024. </t>
  </si>
  <si>
    <t>Nin, 05. lipnja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</si>
</sst>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 shrinkToFi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1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5" borderId="6" xfId="0" applyFill="1" applyBorder="1" applyAlignment="1">
      <alignment vertical="center"/>
    </xf>
    <xf numFmtId="4" fontId="10" fillId="5" borderId="6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4" fontId="19" fillId="0" borderId="6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0" fillId="4" borderId="6" xfId="0" applyFill="1" applyBorder="1" applyAlignment="1">
      <alignment vertical="center"/>
    </xf>
    <xf numFmtId="4" fontId="1" fillId="4" borderId="6" xfId="0" applyNumberFormat="1" applyFont="1" applyFill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vertical="center"/>
    </xf>
    <xf numFmtId="0" fontId="3" fillId="4" borderId="6" xfId="0" applyFont="1" applyFill="1" applyBorder="1" applyAlignment="1">
      <alignment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vertical="center"/>
    </xf>
    <xf numFmtId="0" fontId="12" fillId="5" borderId="6" xfId="0" applyFont="1" applyFill="1" applyBorder="1" applyAlignment="1">
      <alignment horizontal="left" vertical="center"/>
    </xf>
    <xf numFmtId="4" fontId="3" fillId="5" borderId="14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16" fillId="5" borderId="6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4" fontId="1" fillId="5" borderId="6" xfId="0" applyNumberFormat="1" applyFont="1" applyFill="1" applyBorder="1" applyAlignment="1">
      <alignment vertical="center"/>
    </xf>
    <xf numFmtId="49" fontId="0" fillId="4" borderId="7" xfId="0" applyNumberForma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Border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0" fillId="5" borderId="0" xfId="0" applyFill="1"/>
    <xf numFmtId="0" fontId="18" fillId="5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20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shrinkToFit="1"/>
    </xf>
    <xf numFmtId="4" fontId="1" fillId="0" borderId="6" xfId="0" applyNumberFormat="1" applyFont="1" applyBorder="1" applyAlignment="1">
      <alignment horizontal="right" vertical="center"/>
    </xf>
    <xf numFmtId="4" fontId="1" fillId="3" borderId="6" xfId="0" applyNumberFormat="1" applyFont="1" applyFill="1" applyBorder="1" applyAlignment="1">
      <alignment vertical="center"/>
    </xf>
    <xf numFmtId="0" fontId="1" fillId="0" borderId="0" xfId="0" applyFont="1"/>
    <xf numFmtId="4" fontId="9" fillId="0" borderId="6" xfId="0" applyNumberFormat="1" applyFont="1" applyBorder="1" applyAlignment="1">
      <alignment horizontal="right" vertical="center"/>
    </xf>
    <xf numFmtId="2" fontId="0" fillId="0" borderId="6" xfId="0" applyNumberFormat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5" borderId="6" xfId="0" applyNumberFormat="1" applyFont="1" applyFill="1" applyBorder="1" applyAlignment="1">
      <alignment vertical="center"/>
    </xf>
    <xf numFmtId="4" fontId="15" fillId="4" borderId="8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4" fontId="0" fillId="2" borderId="11" xfId="0" applyNumberFormat="1" applyFill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4" fontId="0" fillId="2" borderId="5" xfId="0" applyNumberFormat="1" applyFill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9" fillId="0" borderId="6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center"/>
    </xf>
    <xf numFmtId="4" fontId="13" fillId="0" borderId="6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3"/>
  <sheetViews>
    <sheetView tabSelected="1" workbookViewId="0">
      <selection activeCell="B31" sqref="B31"/>
    </sheetView>
  </sheetViews>
  <sheetFormatPr defaultRowHeight="15" x14ac:dyDescent="0.25"/>
  <cols>
    <col min="1" max="1" width="5.7109375" customWidth="1"/>
    <col min="2" max="2" width="35.7109375" customWidth="1"/>
    <col min="3" max="3" width="29.42578125" customWidth="1"/>
    <col min="4" max="4" width="28.5703125" customWidth="1"/>
    <col min="5" max="5" width="19.28515625" customWidth="1"/>
  </cols>
  <sheetData>
    <row r="2" spans="2:5" s="9" customFormat="1" ht="42.75" customHeight="1" x14ac:dyDescent="0.3">
      <c r="B2" s="126" t="s">
        <v>15</v>
      </c>
      <c r="C2" s="126"/>
      <c r="D2" s="126"/>
      <c r="E2" s="126"/>
    </row>
    <row r="3" spans="2:5" ht="15.75" x14ac:dyDescent="0.25">
      <c r="B3" s="1"/>
      <c r="C3" s="1"/>
      <c r="D3" s="1"/>
      <c r="E3" s="1"/>
    </row>
    <row r="4" spans="2:5" ht="32.25" customHeight="1" x14ac:dyDescent="0.25">
      <c r="B4" s="127" t="s">
        <v>194</v>
      </c>
      <c r="C4" s="127"/>
      <c r="D4" s="127"/>
      <c r="E4" s="127"/>
    </row>
    <row r="5" spans="2:5" x14ac:dyDescent="0.25">
      <c r="B5" s="115"/>
      <c r="C5" s="115"/>
      <c r="D5" s="115"/>
      <c r="E5" s="115"/>
    </row>
    <row r="6" spans="2:5" ht="23.25" customHeight="1" x14ac:dyDescent="0.3">
      <c r="B6" s="128" t="s">
        <v>195</v>
      </c>
      <c r="C6" s="129"/>
      <c r="D6" s="129"/>
      <c r="E6" s="130"/>
    </row>
    <row r="7" spans="2:5" ht="23.25" x14ac:dyDescent="0.35">
      <c r="B7" s="132" t="s">
        <v>16</v>
      </c>
      <c r="C7" s="133"/>
      <c r="D7" s="133"/>
      <c r="E7" s="134"/>
    </row>
    <row r="8" spans="2:5" x14ac:dyDescent="0.25">
      <c r="B8" s="131"/>
      <c r="C8" s="131"/>
      <c r="D8" s="131"/>
      <c r="E8" s="131"/>
    </row>
    <row r="10" spans="2:5" x14ac:dyDescent="0.25">
      <c r="B10" s="100" t="s">
        <v>0</v>
      </c>
      <c r="C10" s="100" t="s">
        <v>1</v>
      </c>
    </row>
    <row r="11" spans="2:5" x14ac:dyDescent="0.25">
      <c r="B11" t="s">
        <v>2</v>
      </c>
      <c r="C11" t="s">
        <v>3</v>
      </c>
    </row>
    <row r="14" spans="2:5" s="10" customFormat="1" x14ac:dyDescent="0.25">
      <c r="B14" s="11"/>
      <c r="C14" s="12" t="s">
        <v>12</v>
      </c>
      <c r="D14" s="12" t="s">
        <v>13</v>
      </c>
      <c r="E14" s="108" t="s">
        <v>14</v>
      </c>
    </row>
    <row r="15" spans="2:5" ht="17.100000000000001" customHeight="1" x14ac:dyDescent="0.25">
      <c r="B15" s="59" t="s">
        <v>4</v>
      </c>
      <c r="C15" s="59" t="s">
        <v>186</v>
      </c>
      <c r="D15" s="59" t="s">
        <v>5</v>
      </c>
      <c r="E15" s="66" t="s">
        <v>17</v>
      </c>
    </row>
    <row r="16" spans="2:5" x14ac:dyDescent="0.25">
      <c r="B16" s="2"/>
      <c r="C16" s="2"/>
      <c r="D16" s="2"/>
      <c r="E16" s="2"/>
    </row>
    <row r="17" spans="2:5" ht="17.100000000000001" customHeight="1" x14ac:dyDescent="0.25">
      <c r="B17" s="3" t="s">
        <v>6</v>
      </c>
      <c r="C17" s="4">
        <v>501520</v>
      </c>
      <c r="D17" s="3">
        <v>506791</v>
      </c>
      <c r="E17" s="3">
        <f>(D17/C17*100)-100</f>
        <v>1.0510049449673033</v>
      </c>
    </row>
    <row r="18" spans="2:5" ht="17.100000000000001" customHeight="1" thickBot="1" x14ac:dyDescent="0.3">
      <c r="B18" s="13" t="s">
        <v>7</v>
      </c>
      <c r="C18" s="14">
        <f>SUM(C17)</f>
        <v>501520</v>
      </c>
      <c r="D18" s="14">
        <f>D17</f>
        <v>506791</v>
      </c>
      <c r="E18" s="14">
        <f>(D18/C18*100)-100</f>
        <v>1.0510049449673033</v>
      </c>
    </row>
    <row r="19" spans="2:5" ht="15.75" thickTop="1" x14ac:dyDescent="0.25">
      <c r="B19" s="111"/>
      <c r="C19" s="110"/>
      <c r="D19" s="110"/>
      <c r="E19" s="109"/>
    </row>
    <row r="20" spans="2:5" ht="17.100000000000001" customHeight="1" x14ac:dyDescent="0.25">
      <c r="B20" s="3" t="s">
        <v>8</v>
      </c>
      <c r="C20" s="4">
        <v>505780</v>
      </c>
      <c r="D20" s="3">
        <v>507910</v>
      </c>
      <c r="E20" s="3">
        <f>(D20/C20*100)-100</f>
        <v>0.42113171734744981</v>
      </c>
    </row>
    <row r="21" spans="2:5" ht="17.100000000000001" customHeight="1" x14ac:dyDescent="0.25">
      <c r="B21" s="5" t="s">
        <v>9</v>
      </c>
      <c r="C21" s="3">
        <v>400</v>
      </c>
      <c r="D21" s="3">
        <v>400</v>
      </c>
      <c r="E21" s="3">
        <f>(D21/C21*100)-100</f>
        <v>0</v>
      </c>
    </row>
    <row r="22" spans="2:5" ht="17.100000000000001" customHeight="1" thickBot="1" x14ac:dyDescent="0.3">
      <c r="B22" s="13" t="s">
        <v>10</v>
      </c>
      <c r="C22" s="15">
        <f>SUM(C20:C21)</f>
        <v>506180</v>
      </c>
      <c r="D22" s="14">
        <f>D20+D21</f>
        <v>508310</v>
      </c>
      <c r="E22" s="14">
        <f>(D22/C22*100)-100</f>
        <v>0.42079892528350626</v>
      </c>
    </row>
    <row r="23" spans="2:5" ht="15.75" thickTop="1" x14ac:dyDescent="0.25">
      <c r="B23" s="111"/>
      <c r="C23" s="112"/>
      <c r="D23" s="112"/>
      <c r="E23" s="116"/>
    </row>
    <row r="24" spans="2:5" ht="17.100000000000001" customHeight="1" x14ac:dyDescent="0.25">
      <c r="B24" s="6" t="s">
        <v>190</v>
      </c>
      <c r="C24" s="25">
        <v>4660</v>
      </c>
      <c r="D24" s="25">
        <f>D22-D17</f>
        <v>1519</v>
      </c>
      <c r="E24" s="3"/>
    </row>
    <row r="25" spans="2:5" x14ac:dyDescent="0.25">
      <c r="B25" s="113"/>
      <c r="C25" s="114"/>
      <c r="D25" s="114"/>
      <c r="E25" s="117"/>
    </row>
    <row r="26" spans="2:5" x14ac:dyDescent="0.25">
      <c r="B26" s="7"/>
      <c r="C26" s="7"/>
      <c r="D26" s="7"/>
      <c r="E26" s="7"/>
    </row>
    <row r="27" spans="2:5" x14ac:dyDescent="0.25">
      <c r="B27" s="100"/>
      <c r="C27" s="8"/>
      <c r="D27" s="8"/>
      <c r="E27" s="8"/>
    </row>
    <row r="29" spans="2:5" x14ac:dyDescent="0.25">
      <c r="B29" t="s">
        <v>192</v>
      </c>
    </row>
    <row r="30" spans="2:5" x14ac:dyDescent="0.25">
      <c r="B30" t="s">
        <v>193</v>
      </c>
    </row>
    <row r="31" spans="2:5" x14ac:dyDescent="0.25">
      <c r="B31" t="s">
        <v>196</v>
      </c>
    </row>
    <row r="32" spans="2:5" x14ac:dyDescent="0.25">
      <c r="D32" s="125" t="s">
        <v>191</v>
      </c>
      <c r="E32" s="125"/>
    </row>
    <row r="33" spans="4:5" x14ac:dyDescent="0.25">
      <c r="D33" s="125" t="s">
        <v>11</v>
      </c>
      <c r="E33" s="125"/>
    </row>
  </sheetData>
  <mergeCells count="7">
    <mergeCell ref="D32:E32"/>
    <mergeCell ref="D33:E33"/>
    <mergeCell ref="B2:E2"/>
    <mergeCell ref="B4:E4"/>
    <mergeCell ref="B6:E6"/>
    <mergeCell ref="B8:E8"/>
    <mergeCell ref="B7:E7"/>
  </mergeCells>
  <pageMargins left="0.7" right="0.7" top="0.75" bottom="0.75" header="0.3" footer="0.3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0"/>
  <sheetViews>
    <sheetView workbookViewId="0">
      <selection activeCell="I27" sqref="I27"/>
    </sheetView>
  </sheetViews>
  <sheetFormatPr defaultRowHeight="15" x14ac:dyDescent="0.25"/>
  <cols>
    <col min="1" max="1" width="5.7109375" customWidth="1"/>
    <col min="2" max="2" width="7.7109375" customWidth="1"/>
    <col min="3" max="3" width="9.28515625" customWidth="1"/>
    <col min="4" max="4" width="35.7109375" customWidth="1"/>
    <col min="5" max="5" width="25.7109375" customWidth="1"/>
    <col min="6" max="6" width="22.5703125" customWidth="1"/>
    <col min="7" max="7" width="10.7109375" style="8" customWidth="1"/>
  </cols>
  <sheetData>
    <row r="2" spans="2:7" ht="24.95" customHeight="1" x14ac:dyDescent="0.25">
      <c r="B2" s="135" t="s">
        <v>185</v>
      </c>
      <c r="C2" s="135"/>
      <c r="D2" s="135"/>
      <c r="E2" s="135"/>
      <c r="F2" s="135"/>
      <c r="G2" s="135"/>
    </row>
    <row r="3" spans="2:7" ht="15.95" customHeight="1" x14ac:dyDescent="0.25">
      <c r="B3" s="136" t="s">
        <v>18</v>
      </c>
      <c r="C3" s="136"/>
      <c r="D3" s="136"/>
      <c r="E3" s="136"/>
      <c r="F3" s="136"/>
      <c r="G3" s="136"/>
    </row>
    <row r="4" spans="2:7" ht="15.95" customHeight="1" x14ac:dyDescent="0.25">
      <c r="B4" s="136" t="s">
        <v>19</v>
      </c>
      <c r="C4" s="136"/>
      <c r="D4" s="136"/>
      <c r="E4" s="136"/>
      <c r="F4" s="136"/>
      <c r="G4" s="136"/>
    </row>
    <row r="5" spans="2:7" ht="15.75" x14ac:dyDescent="0.25">
      <c r="C5" s="16"/>
      <c r="D5" s="16"/>
      <c r="E5" s="16"/>
      <c r="F5" s="16"/>
      <c r="G5" s="119"/>
    </row>
    <row r="6" spans="2:7" ht="15.75" x14ac:dyDescent="0.25">
      <c r="C6" s="16"/>
      <c r="D6" s="16"/>
      <c r="E6" s="16"/>
      <c r="F6" s="16"/>
      <c r="G6" s="119"/>
    </row>
    <row r="7" spans="2:7" ht="15.75" x14ac:dyDescent="0.25">
      <c r="B7" s="2"/>
      <c r="C7" s="17"/>
      <c r="D7" s="17"/>
      <c r="E7" s="17" t="s">
        <v>12</v>
      </c>
      <c r="F7" s="17" t="s">
        <v>13</v>
      </c>
      <c r="G7" s="120" t="s">
        <v>14</v>
      </c>
    </row>
    <row r="8" spans="2:7" ht="15" customHeight="1" x14ac:dyDescent="0.25">
      <c r="B8" s="97" t="s">
        <v>40</v>
      </c>
      <c r="C8" s="19" t="s">
        <v>20</v>
      </c>
      <c r="D8" s="19" t="s">
        <v>21</v>
      </c>
      <c r="E8" s="19" t="s">
        <v>186</v>
      </c>
      <c r="F8" s="20" t="s">
        <v>22</v>
      </c>
      <c r="G8" s="37" t="s">
        <v>17</v>
      </c>
    </row>
    <row r="9" spans="2:7" x14ac:dyDescent="0.25">
      <c r="B9" s="58"/>
      <c r="C9" s="92" t="s">
        <v>23</v>
      </c>
      <c r="D9" s="59" t="s">
        <v>24</v>
      </c>
      <c r="E9" s="60">
        <f>SUM(E11,E14)</f>
        <v>411070</v>
      </c>
      <c r="F9" s="60">
        <f>SUM(F11,F14)</f>
        <v>411930</v>
      </c>
      <c r="G9" s="61">
        <f>(F9/E9*100)-100</f>
        <v>0.2092101102002033</v>
      </c>
    </row>
    <row r="10" spans="2:7" x14ac:dyDescent="0.25">
      <c r="B10" s="18"/>
      <c r="C10" s="22">
        <v>67</v>
      </c>
      <c r="D10" s="23" t="s">
        <v>163</v>
      </c>
      <c r="E10" s="24"/>
      <c r="F10" s="25"/>
      <c r="G10" s="25"/>
    </row>
    <row r="11" spans="2:7" ht="36" x14ac:dyDescent="0.25">
      <c r="B11" s="18"/>
      <c r="C11" s="22">
        <v>671</v>
      </c>
      <c r="D11" s="84" t="s">
        <v>164</v>
      </c>
      <c r="E11" s="24">
        <f>SUM(E12:E13)</f>
        <v>411070</v>
      </c>
      <c r="F11" s="25">
        <f>F12+F13</f>
        <v>411930</v>
      </c>
      <c r="G11" s="25">
        <f>(F11/E11*100)-100</f>
        <v>0.2092101102002033</v>
      </c>
    </row>
    <row r="12" spans="2:7" ht="24" x14ac:dyDescent="0.25">
      <c r="B12" s="57" t="s">
        <v>44</v>
      </c>
      <c r="C12" s="26">
        <v>6711</v>
      </c>
      <c r="D12" s="27" t="s">
        <v>26</v>
      </c>
      <c r="E12" s="28">
        <v>411070</v>
      </c>
      <c r="F12" s="28">
        <v>411930</v>
      </c>
      <c r="G12" s="28">
        <f>(F12/E12*100)-100</f>
        <v>0.2092101102002033</v>
      </c>
    </row>
    <row r="13" spans="2:7" ht="24" x14ac:dyDescent="0.25">
      <c r="B13" s="35" t="s">
        <v>45</v>
      </c>
      <c r="C13" s="26">
        <v>6712</v>
      </c>
      <c r="D13" s="27" t="s">
        <v>27</v>
      </c>
      <c r="E13" s="4">
        <v>0</v>
      </c>
      <c r="F13" s="3">
        <v>0</v>
      </c>
      <c r="G13" s="101">
        <v>0</v>
      </c>
    </row>
    <row r="14" spans="2:7" ht="30" x14ac:dyDescent="0.25">
      <c r="B14" s="35"/>
      <c r="C14" s="30">
        <v>68</v>
      </c>
      <c r="D14" s="91" t="s">
        <v>165</v>
      </c>
      <c r="E14" s="80">
        <f>SUM(E16)</f>
        <v>0</v>
      </c>
      <c r="F14" s="25">
        <f>F15+F16</f>
        <v>0</v>
      </c>
      <c r="G14" s="101">
        <v>0</v>
      </c>
    </row>
    <row r="15" spans="2:7" x14ac:dyDescent="0.25">
      <c r="B15" s="35"/>
      <c r="C15" s="30">
        <v>683</v>
      </c>
      <c r="D15" s="85" t="s">
        <v>166</v>
      </c>
      <c r="E15" s="80">
        <f>SUM(E16)</f>
        <v>0</v>
      </c>
      <c r="F15" s="25">
        <f>F16</f>
        <v>0</v>
      </c>
      <c r="G15" s="101">
        <v>0</v>
      </c>
    </row>
    <row r="16" spans="2:7" x14ac:dyDescent="0.25">
      <c r="B16" s="35" t="s">
        <v>46</v>
      </c>
      <c r="C16" s="26">
        <v>6831</v>
      </c>
      <c r="D16" s="27" t="s">
        <v>28</v>
      </c>
      <c r="E16" s="4">
        <v>0</v>
      </c>
      <c r="F16" s="3">
        <v>0</v>
      </c>
      <c r="G16" s="43">
        <v>0</v>
      </c>
    </row>
    <row r="17" spans="2:7" x14ac:dyDescent="0.25">
      <c r="B17" s="137"/>
      <c r="C17" s="137"/>
      <c r="D17" s="137"/>
      <c r="E17" s="137"/>
      <c r="F17" s="137"/>
      <c r="G17" s="137"/>
    </row>
    <row r="18" spans="2:7" x14ac:dyDescent="0.25">
      <c r="B18" s="62"/>
      <c r="C18" s="93" t="s">
        <v>29</v>
      </c>
      <c r="D18" s="63" t="s">
        <v>24</v>
      </c>
      <c r="E18" s="51">
        <f>SUM(E20)</f>
        <v>200</v>
      </c>
      <c r="F18" s="51">
        <f t="shared" ref="F18" si="0">SUM(F20)</f>
        <v>550</v>
      </c>
      <c r="G18" s="51">
        <f>(F18/E18*100)-100</f>
        <v>175</v>
      </c>
    </row>
    <row r="19" spans="2:7" x14ac:dyDescent="0.25">
      <c r="B19" s="35"/>
      <c r="C19" s="22">
        <v>66</v>
      </c>
      <c r="D19" s="23" t="s">
        <v>30</v>
      </c>
      <c r="E19" s="28"/>
      <c r="F19" s="28"/>
      <c r="G19" s="28"/>
    </row>
    <row r="20" spans="2:7" ht="24" x14ac:dyDescent="0.25">
      <c r="B20" s="35"/>
      <c r="C20" s="22">
        <v>661</v>
      </c>
      <c r="D20" s="84" t="s">
        <v>167</v>
      </c>
      <c r="E20" s="25">
        <f>SUM(E21)</f>
        <v>200</v>
      </c>
      <c r="F20" s="25">
        <f t="shared" ref="F20" si="1">SUM(F21)</f>
        <v>550</v>
      </c>
      <c r="G20" s="28">
        <f>(F20/E20*100)-100</f>
        <v>175</v>
      </c>
    </row>
    <row r="21" spans="2:7" x14ac:dyDescent="0.25">
      <c r="B21" s="35" t="s">
        <v>47</v>
      </c>
      <c r="C21" s="26">
        <v>6615</v>
      </c>
      <c r="D21" s="31" t="s">
        <v>31</v>
      </c>
      <c r="E21" s="3">
        <v>200</v>
      </c>
      <c r="F21" s="3">
        <v>550</v>
      </c>
      <c r="G21" s="28">
        <f>(F21/E21*100)-100</f>
        <v>175</v>
      </c>
    </row>
    <row r="22" spans="2:7" x14ac:dyDescent="0.25">
      <c r="B22" s="137"/>
      <c r="C22" s="138"/>
      <c r="D22" s="138"/>
      <c r="E22" s="138"/>
      <c r="F22" s="138"/>
      <c r="G22" s="138"/>
    </row>
    <row r="23" spans="2:7" x14ac:dyDescent="0.25">
      <c r="B23" s="58"/>
      <c r="C23" s="93" t="s">
        <v>32</v>
      </c>
      <c r="D23" s="50"/>
      <c r="E23" s="51">
        <f>SUM(E26:E28)</f>
        <v>93310</v>
      </c>
      <c r="F23" s="51">
        <f t="shared" ref="F23" si="2">SUM(F26:F28)</f>
        <v>94230</v>
      </c>
      <c r="G23" s="51">
        <f>(F23/E23*100)-100</f>
        <v>0.98596077590826781</v>
      </c>
    </row>
    <row r="24" spans="2:7" x14ac:dyDescent="0.25">
      <c r="B24" s="18"/>
      <c r="C24" s="32">
        <v>65</v>
      </c>
      <c r="D24" s="34" t="s">
        <v>33</v>
      </c>
      <c r="E24" s="98">
        <f>SUM(E25)</f>
        <v>93310</v>
      </c>
      <c r="F24" s="98">
        <f t="shared" ref="F24" si="3">SUM(F25)</f>
        <v>94230</v>
      </c>
      <c r="G24" s="3">
        <f>(F24/E24*100)-100</f>
        <v>0.98596077590826781</v>
      </c>
    </row>
    <row r="25" spans="2:7" x14ac:dyDescent="0.25">
      <c r="B25" s="18"/>
      <c r="C25" s="30">
        <v>652</v>
      </c>
      <c r="D25" s="86" t="s">
        <v>33</v>
      </c>
      <c r="E25" s="98">
        <f>SUM(E26:E28)</f>
        <v>93310</v>
      </c>
      <c r="F25" s="98">
        <f t="shared" ref="F25" si="4">SUM(F26:F28)</f>
        <v>94230</v>
      </c>
      <c r="G25" s="3">
        <f>(F25/E25*100)-100</f>
        <v>0.98596077590826781</v>
      </c>
    </row>
    <row r="26" spans="2:7" ht="15" customHeight="1" x14ac:dyDescent="0.25">
      <c r="B26" s="35" t="s">
        <v>48</v>
      </c>
      <c r="C26" s="26">
        <v>6526</v>
      </c>
      <c r="D26" s="31" t="s">
        <v>41</v>
      </c>
      <c r="E26" s="3">
        <v>87750</v>
      </c>
      <c r="F26" s="3">
        <v>91811</v>
      </c>
      <c r="G26" s="3">
        <f t="shared" ref="G26:G28" si="5">(F26/E26*100)-100</f>
        <v>4.6279202279202281</v>
      </c>
    </row>
    <row r="27" spans="2:7" x14ac:dyDescent="0.25">
      <c r="B27" s="35" t="s">
        <v>49</v>
      </c>
      <c r="C27" s="26">
        <v>6526</v>
      </c>
      <c r="D27" s="31" t="s">
        <v>34</v>
      </c>
      <c r="E27" s="3">
        <v>900</v>
      </c>
      <c r="F27" s="48">
        <v>900</v>
      </c>
      <c r="G27" s="3">
        <f t="shared" si="5"/>
        <v>0</v>
      </c>
    </row>
    <row r="28" spans="2:7" x14ac:dyDescent="0.25">
      <c r="B28" s="35"/>
      <c r="C28" s="26">
        <v>9221</v>
      </c>
      <c r="D28" s="31" t="s">
        <v>39</v>
      </c>
      <c r="E28" s="3">
        <v>4660</v>
      </c>
      <c r="F28" s="48">
        <v>1519</v>
      </c>
      <c r="G28" s="3">
        <f t="shared" si="5"/>
        <v>-67.403433476394838</v>
      </c>
    </row>
    <row r="29" spans="2:7" x14ac:dyDescent="0.25">
      <c r="B29" s="137"/>
      <c r="C29" s="137"/>
      <c r="D29" s="137"/>
      <c r="E29" s="137"/>
      <c r="F29" s="137"/>
      <c r="G29" s="137"/>
    </row>
    <row r="30" spans="2:7" x14ac:dyDescent="0.25">
      <c r="B30" s="58"/>
      <c r="C30" s="92" t="s">
        <v>35</v>
      </c>
      <c r="D30" s="63" t="s">
        <v>24</v>
      </c>
      <c r="E30" s="64">
        <f>SUM(E32,E35)</f>
        <v>1600</v>
      </c>
      <c r="F30" s="64">
        <f t="shared" ref="F30" si="6">SUM(F32,F35)</f>
        <v>1600</v>
      </c>
      <c r="G30" s="51">
        <f>(F30/E30*100)-100</f>
        <v>0</v>
      </c>
    </row>
    <row r="31" spans="2:7" x14ac:dyDescent="0.25">
      <c r="B31" s="18"/>
      <c r="C31" s="22">
        <v>63</v>
      </c>
      <c r="D31" s="23" t="s">
        <v>42</v>
      </c>
      <c r="E31" s="99">
        <f>SUM(E33:E34)</f>
        <v>930</v>
      </c>
      <c r="F31" s="103">
        <f t="shared" ref="F31" si="7">SUM(F33:F34)</f>
        <v>930</v>
      </c>
      <c r="G31" s="28">
        <f>(F31/E31*100)-100</f>
        <v>0</v>
      </c>
    </row>
    <row r="32" spans="2:7" x14ac:dyDescent="0.25">
      <c r="B32" s="18"/>
      <c r="C32" s="22">
        <v>633</v>
      </c>
      <c r="D32" s="23"/>
      <c r="E32" s="99">
        <f>SUM(E33:E34)</f>
        <v>930</v>
      </c>
      <c r="F32" s="103">
        <f t="shared" ref="F32" si="8">SUM(F33:F34)</f>
        <v>930</v>
      </c>
      <c r="G32" s="28">
        <f t="shared" ref="G32:G37" si="9">(F32/E32*100)-100</f>
        <v>0</v>
      </c>
    </row>
    <row r="33" spans="2:7" x14ac:dyDescent="0.25">
      <c r="B33" s="35" t="s">
        <v>50</v>
      </c>
      <c r="C33" s="33">
        <v>6331</v>
      </c>
      <c r="D33" s="44" t="s">
        <v>36</v>
      </c>
      <c r="E33" s="28">
        <v>930</v>
      </c>
      <c r="F33" s="104">
        <v>930</v>
      </c>
      <c r="G33" s="28">
        <f t="shared" si="9"/>
        <v>0</v>
      </c>
    </row>
    <row r="34" spans="2:7" x14ac:dyDescent="0.25">
      <c r="B34" s="35" t="s">
        <v>51</v>
      </c>
      <c r="C34" s="26">
        <v>6331</v>
      </c>
      <c r="D34" s="31" t="s">
        <v>37</v>
      </c>
      <c r="E34" s="3">
        <v>0</v>
      </c>
      <c r="F34" s="102">
        <v>0</v>
      </c>
      <c r="G34" s="28">
        <v>0</v>
      </c>
    </row>
    <row r="35" spans="2:7" x14ac:dyDescent="0.25">
      <c r="B35" s="35"/>
      <c r="C35" s="30">
        <v>66</v>
      </c>
      <c r="D35" s="34" t="s">
        <v>43</v>
      </c>
      <c r="E35" s="25">
        <f>SUM(E37)</f>
        <v>670</v>
      </c>
      <c r="F35" s="25">
        <f>SUM(F37)</f>
        <v>670</v>
      </c>
      <c r="G35" s="28">
        <f t="shared" si="9"/>
        <v>0</v>
      </c>
    </row>
    <row r="36" spans="2:7" ht="24" x14ac:dyDescent="0.25">
      <c r="B36" s="35"/>
      <c r="C36" s="30">
        <v>663</v>
      </c>
      <c r="D36" s="85" t="s">
        <v>168</v>
      </c>
      <c r="E36" s="25">
        <f>SUM(E37)</f>
        <v>670</v>
      </c>
      <c r="F36" s="25">
        <f>SUM(F37)</f>
        <v>670</v>
      </c>
      <c r="G36" s="28">
        <f t="shared" si="9"/>
        <v>0</v>
      </c>
    </row>
    <row r="37" spans="2:7" x14ac:dyDescent="0.25">
      <c r="B37" s="35" t="s">
        <v>52</v>
      </c>
      <c r="C37" s="26">
        <v>6631</v>
      </c>
      <c r="D37" s="31" t="s">
        <v>38</v>
      </c>
      <c r="E37" s="3">
        <v>670</v>
      </c>
      <c r="F37" s="102">
        <v>670</v>
      </c>
      <c r="G37" s="28">
        <f t="shared" si="9"/>
        <v>0</v>
      </c>
    </row>
    <row r="38" spans="2:7" x14ac:dyDescent="0.25">
      <c r="B38" s="35"/>
      <c r="C38" s="26"/>
      <c r="D38" s="31"/>
      <c r="E38" s="3"/>
      <c r="F38" s="102"/>
      <c r="G38" s="3"/>
    </row>
    <row r="39" spans="2:7" x14ac:dyDescent="0.25">
      <c r="B39" s="137"/>
      <c r="C39" s="138"/>
      <c r="D39" s="138"/>
      <c r="E39" s="138"/>
      <c r="F39" s="138"/>
      <c r="G39" s="138"/>
    </row>
    <row r="40" spans="2:7" x14ac:dyDescent="0.25">
      <c r="B40" s="58"/>
      <c r="C40" s="65"/>
      <c r="D40" s="63" t="s">
        <v>77</v>
      </c>
      <c r="E40" s="51">
        <f>SUM(E9,E18,E23,E30)</f>
        <v>506180</v>
      </c>
      <c r="F40" s="51">
        <f>SUM(F9,F18,F23,F30)</f>
        <v>508310</v>
      </c>
      <c r="G40" s="51">
        <f>(F40/E40*100)-100</f>
        <v>0.42079892528350626</v>
      </c>
    </row>
  </sheetData>
  <mergeCells count="7">
    <mergeCell ref="B2:G2"/>
    <mergeCell ref="B3:G3"/>
    <mergeCell ref="B4:G4"/>
    <mergeCell ref="B39:G39"/>
    <mergeCell ref="B17:G17"/>
    <mergeCell ref="B29:G29"/>
    <mergeCell ref="B22:G22"/>
  </mergeCells>
  <pageMargins left="0.25" right="0.25" top="0.75" bottom="0.75" header="0.3" footer="0.3"/>
  <pageSetup paperSize="9" scale="84" fitToHeight="0" orientation="portrait" horizontalDpi="4294967294" verticalDpi="4294967294" r:id="rId1"/>
  <ignoredErrors>
    <ignoredError sqref="B12:B16 B21 B26:B28 B33:B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1"/>
  <sheetViews>
    <sheetView workbookViewId="0">
      <selection activeCell="J50" sqref="J50"/>
    </sheetView>
  </sheetViews>
  <sheetFormatPr defaultRowHeight="15" x14ac:dyDescent="0.25"/>
  <cols>
    <col min="1" max="1" width="5.7109375" customWidth="1"/>
    <col min="2" max="2" width="7.7109375" customWidth="1"/>
    <col min="4" max="4" width="40.140625" customWidth="1"/>
    <col min="5" max="5" width="24.85546875" customWidth="1"/>
    <col min="6" max="6" width="22.85546875" customWidth="1"/>
    <col min="7" max="7" width="10.7109375" customWidth="1"/>
  </cols>
  <sheetData>
    <row r="2" spans="2:7" ht="24.95" customHeight="1" x14ac:dyDescent="0.25">
      <c r="B2" s="135" t="s">
        <v>185</v>
      </c>
      <c r="C2" s="135"/>
      <c r="D2" s="135"/>
      <c r="E2" s="135"/>
      <c r="F2" s="135"/>
      <c r="G2" s="135"/>
    </row>
    <row r="3" spans="2:7" ht="15.95" customHeight="1" x14ac:dyDescent="0.25">
      <c r="B3" s="136" t="s">
        <v>53</v>
      </c>
      <c r="C3" s="136"/>
      <c r="D3" s="136"/>
      <c r="E3" s="136"/>
      <c r="F3" s="136"/>
      <c r="G3" s="136"/>
    </row>
    <row r="4" spans="2:7" ht="15.95" customHeight="1" x14ac:dyDescent="0.25">
      <c r="B4" s="136" t="s">
        <v>19</v>
      </c>
      <c r="C4" s="136"/>
      <c r="D4" s="136"/>
      <c r="E4" s="136"/>
      <c r="F4" s="136"/>
      <c r="G4" s="136"/>
    </row>
    <row r="5" spans="2:7" ht="15.95" customHeight="1" x14ac:dyDescent="0.25">
      <c r="C5" s="36"/>
      <c r="D5" s="36"/>
      <c r="E5" s="36"/>
      <c r="F5" s="36"/>
      <c r="G5" s="36"/>
    </row>
    <row r="6" spans="2:7" x14ac:dyDescent="0.25">
      <c r="C6" s="125"/>
      <c r="D6" s="125"/>
      <c r="E6" s="125"/>
      <c r="F6" s="125"/>
      <c r="G6" s="125"/>
    </row>
    <row r="7" spans="2:7" ht="15" customHeight="1" x14ac:dyDescent="0.25">
      <c r="B7" s="2"/>
      <c r="C7" s="19"/>
      <c r="D7" s="19"/>
      <c r="E7" s="37" t="s">
        <v>12</v>
      </c>
      <c r="F7" s="37" t="s">
        <v>13</v>
      </c>
      <c r="G7" s="121" t="s">
        <v>14</v>
      </c>
    </row>
    <row r="8" spans="2:7" s="10" customFormat="1" ht="15" customHeight="1" x14ac:dyDescent="0.25">
      <c r="B8" s="97" t="s">
        <v>40</v>
      </c>
      <c r="C8" s="19" t="s">
        <v>20</v>
      </c>
      <c r="D8" s="19" t="s">
        <v>21</v>
      </c>
      <c r="E8" s="19" t="s">
        <v>186</v>
      </c>
      <c r="F8" s="20" t="s">
        <v>22</v>
      </c>
      <c r="G8" s="21" t="s">
        <v>17</v>
      </c>
    </row>
    <row r="9" spans="2:7" x14ac:dyDescent="0.25">
      <c r="B9" s="38"/>
      <c r="C9" s="82"/>
      <c r="D9" s="72" t="s">
        <v>24</v>
      </c>
      <c r="E9" s="39">
        <f>SUM(E10)</f>
        <v>411070</v>
      </c>
      <c r="F9" s="39">
        <f>SUM(F10)</f>
        <v>411930</v>
      </c>
      <c r="G9" s="106">
        <f>(F9/E9*100)-100</f>
        <v>0.2092101102002033</v>
      </c>
    </row>
    <row r="10" spans="2:7" x14ac:dyDescent="0.25">
      <c r="B10" s="40"/>
      <c r="C10" s="41" t="s">
        <v>23</v>
      </c>
      <c r="D10" s="96" t="s">
        <v>25</v>
      </c>
      <c r="E10" s="79">
        <f>SUM(E11,E23,E31)</f>
        <v>411070</v>
      </c>
      <c r="F10" s="105">
        <f>SUM(F11,F23,F31)</f>
        <v>411930</v>
      </c>
      <c r="G10" s="107">
        <f>(F10/E10*100)-100</f>
        <v>0.2092101102002033</v>
      </c>
    </row>
    <row r="11" spans="2:7" ht="15" customHeight="1" x14ac:dyDescent="0.25">
      <c r="B11" s="52"/>
      <c r="C11" s="22">
        <v>31</v>
      </c>
      <c r="D11" s="23" t="s">
        <v>177</v>
      </c>
      <c r="E11" s="24">
        <f>SUM(E12,E14,E20)</f>
        <v>395340</v>
      </c>
      <c r="F11" s="24">
        <f>SUM(F12,F14,F20)</f>
        <v>396200</v>
      </c>
      <c r="G11" s="47">
        <f>(F11/E11*100)-100</f>
        <v>0.21753427429554506</v>
      </c>
    </row>
    <row r="12" spans="2:7" ht="15" customHeight="1" x14ac:dyDescent="0.25">
      <c r="B12" s="52"/>
      <c r="C12" s="22">
        <v>311</v>
      </c>
      <c r="D12" s="87" t="s">
        <v>169</v>
      </c>
      <c r="E12" s="24">
        <f>SUM(E13)</f>
        <v>325500</v>
      </c>
      <c r="F12" s="24">
        <f>SUM(F13)</f>
        <v>325500</v>
      </c>
      <c r="G12" s="47">
        <f t="shared" ref="G12:G29" si="0">(F12/E12*100)-100</f>
        <v>0</v>
      </c>
    </row>
    <row r="13" spans="2:7" x14ac:dyDescent="0.25">
      <c r="B13" s="52" t="s">
        <v>82</v>
      </c>
      <c r="C13" s="26">
        <v>3111</v>
      </c>
      <c r="D13" s="31" t="s">
        <v>78</v>
      </c>
      <c r="E13" s="4">
        <v>325500</v>
      </c>
      <c r="F13" s="3">
        <v>325500</v>
      </c>
      <c r="G13" s="3">
        <f t="shared" si="0"/>
        <v>0</v>
      </c>
    </row>
    <row r="14" spans="2:7" x14ac:dyDescent="0.25">
      <c r="B14" s="52"/>
      <c r="C14" s="30">
        <v>312</v>
      </c>
      <c r="D14" s="86" t="s">
        <v>170</v>
      </c>
      <c r="E14" s="80">
        <f>SUM(E15:E19)</f>
        <v>17740</v>
      </c>
      <c r="F14" s="80">
        <f>SUM(F15:F19)</f>
        <v>18600</v>
      </c>
      <c r="G14" s="47">
        <f t="shared" si="0"/>
        <v>4.8478015783540087</v>
      </c>
    </row>
    <row r="15" spans="2:7" x14ac:dyDescent="0.25">
      <c r="B15" s="52" t="s">
        <v>83</v>
      </c>
      <c r="C15" s="26">
        <v>3121</v>
      </c>
      <c r="D15" s="31" t="s">
        <v>79</v>
      </c>
      <c r="E15" s="3">
        <v>6400</v>
      </c>
      <c r="F15" s="43">
        <v>6400</v>
      </c>
      <c r="G15" s="3">
        <f t="shared" si="0"/>
        <v>0</v>
      </c>
    </row>
    <row r="16" spans="2:7" x14ac:dyDescent="0.25">
      <c r="B16" s="52" t="s">
        <v>84</v>
      </c>
      <c r="C16" s="26">
        <v>3121</v>
      </c>
      <c r="D16" s="31" t="s">
        <v>188</v>
      </c>
      <c r="E16" s="4">
        <v>8950</v>
      </c>
      <c r="F16" s="3">
        <v>8950</v>
      </c>
      <c r="G16" s="3">
        <f t="shared" si="0"/>
        <v>0</v>
      </c>
    </row>
    <row r="17" spans="2:7" x14ac:dyDescent="0.25">
      <c r="B17" s="52" t="s">
        <v>85</v>
      </c>
      <c r="C17" s="26">
        <v>3121</v>
      </c>
      <c r="D17" s="44" t="s">
        <v>54</v>
      </c>
      <c r="E17" s="4">
        <v>0</v>
      </c>
      <c r="F17" s="3">
        <v>0</v>
      </c>
      <c r="G17" s="3">
        <v>0</v>
      </c>
    </row>
    <row r="18" spans="2:7" x14ac:dyDescent="0.25">
      <c r="B18" s="52" t="s">
        <v>86</v>
      </c>
      <c r="C18" s="26">
        <v>3121</v>
      </c>
      <c r="D18" s="44" t="s">
        <v>55</v>
      </c>
      <c r="E18" s="3">
        <v>2390</v>
      </c>
      <c r="F18" s="3">
        <v>2390</v>
      </c>
      <c r="G18" s="3">
        <f t="shared" si="0"/>
        <v>0</v>
      </c>
    </row>
    <row r="19" spans="2:7" x14ac:dyDescent="0.25">
      <c r="B19" s="52"/>
      <c r="C19" s="26">
        <v>31215</v>
      </c>
      <c r="D19" s="44" t="s">
        <v>187</v>
      </c>
      <c r="E19" s="3">
        <v>0</v>
      </c>
      <c r="F19" s="3">
        <v>860</v>
      </c>
      <c r="G19" s="3">
        <v>0</v>
      </c>
    </row>
    <row r="20" spans="2:7" x14ac:dyDescent="0.25">
      <c r="B20" s="52"/>
      <c r="C20" s="30">
        <v>313</v>
      </c>
      <c r="D20" s="86" t="s">
        <v>171</v>
      </c>
      <c r="E20" s="25">
        <f>SUM(E21:E22)</f>
        <v>52100</v>
      </c>
      <c r="F20" s="25">
        <f>SUM(F21:F22)</f>
        <v>52100</v>
      </c>
      <c r="G20" s="47">
        <f t="shared" si="0"/>
        <v>0</v>
      </c>
    </row>
    <row r="21" spans="2:7" x14ac:dyDescent="0.25">
      <c r="B21" s="52" t="s">
        <v>87</v>
      </c>
      <c r="C21" s="26">
        <v>3132</v>
      </c>
      <c r="D21" s="44" t="s">
        <v>56</v>
      </c>
      <c r="E21" s="3">
        <v>50600</v>
      </c>
      <c r="F21" s="3">
        <v>50600</v>
      </c>
      <c r="G21" s="3">
        <f t="shared" si="0"/>
        <v>0</v>
      </c>
    </row>
    <row r="22" spans="2:7" x14ac:dyDescent="0.25">
      <c r="B22" s="52" t="s">
        <v>88</v>
      </c>
      <c r="C22" s="26">
        <v>3133</v>
      </c>
      <c r="D22" s="44" t="s">
        <v>80</v>
      </c>
      <c r="E22" s="3">
        <v>1500</v>
      </c>
      <c r="F22" s="3">
        <v>1500</v>
      </c>
      <c r="G22" s="3">
        <f t="shared" si="0"/>
        <v>0</v>
      </c>
    </row>
    <row r="23" spans="2:7" x14ac:dyDescent="0.25">
      <c r="B23" s="52"/>
      <c r="C23" s="30">
        <v>32</v>
      </c>
      <c r="D23" s="34" t="s">
        <v>176</v>
      </c>
      <c r="E23" s="25">
        <f>SUM(E24,E26,E28)</f>
        <v>15730</v>
      </c>
      <c r="F23" s="25">
        <f>SUM(F24,F26,F28)</f>
        <v>15730</v>
      </c>
      <c r="G23" s="47">
        <f t="shared" si="0"/>
        <v>0</v>
      </c>
    </row>
    <row r="24" spans="2:7" x14ac:dyDescent="0.25">
      <c r="B24" s="52"/>
      <c r="C24" s="30">
        <v>321</v>
      </c>
      <c r="D24" s="86" t="s">
        <v>172</v>
      </c>
      <c r="E24" s="25">
        <f>SUM(E25)</f>
        <v>12000</v>
      </c>
      <c r="F24" s="25">
        <f>SUM(F25)</f>
        <v>12000</v>
      </c>
      <c r="G24" s="47">
        <f t="shared" si="0"/>
        <v>0</v>
      </c>
    </row>
    <row r="25" spans="2:7" x14ac:dyDescent="0.25">
      <c r="B25" s="52" t="s">
        <v>89</v>
      </c>
      <c r="C25" s="26">
        <v>3212</v>
      </c>
      <c r="D25" s="31" t="s">
        <v>57</v>
      </c>
      <c r="E25" s="3">
        <v>12000</v>
      </c>
      <c r="F25" s="3">
        <v>12000</v>
      </c>
      <c r="G25" s="3">
        <f t="shared" si="0"/>
        <v>0</v>
      </c>
    </row>
    <row r="26" spans="2:7" x14ac:dyDescent="0.25">
      <c r="B26" s="52"/>
      <c r="C26" s="88">
        <v>322</v>
      </c>
      <c r="D26" s="89" t="s">
        <v>173</v>
      </c>
      <c r="E26" s="25">
        <f>SUM(E27)</f>
        <v>530</v>
      </c>
      <c r="F26" s="25">
        <f>SUM(F27)</f>
        <v>530</v>
      </c>
      <c r="G26" s="47">
        <f t="shared" si="0"/>
        <v>0</v>
      </c>
    </row>
    <row r="27" spans="2:7" x14ac:dyDescent="0.25">
      <c r="B27" s="52" t="s">
        <v>90</v>
      </c>
      <c r="C27" s="26">
        <v>3221</v>
      </c>
      <c r="D27" s="31" t="s">
        <v>81</v>
      </c>
      <c r="E27" s="45">
        <v>530</v>
      </c>
      <c r="F27" s="3">
        <v>530</v>
      </c>
      <c r="G27" s="3">
        <f t="shared" si="0"/>
        <v>0</v>
      </c>
    </row>
    <row r="28" spans="2:7" x14ac:dyDescent="0.25">
      <c r="B28" s="52"/>
      <c r="C28" s="30">
        <v>323</v>
      </c>
      <c r="D28" s="86" t="s">
        <v>174</v>
      </c>
      <c r="E28" s="99">
        <f>SUM(E29:E30)</f>
        <v>3200</v>
      </c>
      <c r="F28" s="99">
        <f>SUM(F29:F30)</f>
        <v>3200</v>
      </c>
      <c r="G28" s="47">
        <f t="shared" si="0"/>
        <v>0</v>
      </c>
    </row>
    <row r="29" spans="2:7" x14ac:dyDescent="0.25">
      <c r="B29" s="52" t="s">
        <v>91</v>
      </c>
      <c r="C29" s="26">
        <v>3236</v>
      </c>
      <c r="D29" s="31" t="s">
        <v>58</v>
      </c>
      <c r="E29" s="45">
        <v>3200</v>
      </c>
      <c r="F29" s="3">
        <v>3200</v>
      </c>
      <c r="G29" s="47">
        <f t="shared" si="0"/>
        <v>0</v>
      </c>
    </row>
    <row r="30" spans="2:7" x14ac:dyDescent="0.25">
      <c r="B30" s="52" t="s">
        <v>184</v>
      </c>
      <c r="C30" s="26">
        <v>3239</v>
      </c>
      <c r="D30" s="31" t="s">
        <v>72</v>
      </c>
      <c r="E30" s="45">
        <v>0</v>
      </c>
      <c r="F30" s="3">
        <v>0</v>
      </c>
      <c r="G30" s="3">
        <v>0</v>
      </c>
    </row>
    <row r="31" spans="2:7" ht="15" customHeight="1" x14ac:dyDescent="0.25">
      <c r="B31" s="52"/>
      <c r="C31" s="22">
        <v>42</v>
      </c>
      <c r="D31" s="46" t="s">
        <v>178</v>
      </c>
      <c r="E31" s="25">
        <f>SUM(E33)</f>
        <v>0</v>
      </c>
      <c r="F31" s="25">
        <f>SUM(F33)</f>
        <v>0</v>
      </c>
      <c r="G31" s="47">
        <v>0</v>
      </c>
    </row>
    <row r="32" spans="2:7" ht="15" customHeight="1" x14ac:dyDescent="0.25">
      <c r="B32" s="52"/>
      <c r="C32" s="22">
        <v>421</v>
      </c>
      <c r="D32" s="84" t="s">
        <v>175</v>
      </c>
      <c r="E32" s="25">
        <f>SUM(E33)</f>
        <v>0</v>
      </c>
      <c r="F32" s="25">
        <f>SUM(F33)</f>
        <v>0</v>
      </c>
      <c r="G32" s="47">
        <v>0</v>
      </c>
    </row>
    <row r="33" spans="2:7" x14ac:dyDescent="0.25">
      <c r="B33" s="52" t="s">
        <v>92</v>
      </c>
      <c r="C33" s="42">
        <v>4211</v>
      </c>
      <c r="D33" s="49" t="s">
        <v>59</v>
      </c>
      <c r="E33" s="3">
        <v>0</v>
      </c>
      <c r="F33" s="47">
        <v>0</v>
      </c>
      <c r="G33" s="47">
        <v>0</v>
      </c>
    </row>
    <row r="34" spans="2:7" x14ac:dyDescent="0.25">
      <c r="B34" s="67"/>
      <c r="C34" s="68"/>
      <c r="D34" s="73" t="s">
        <v>24</v>
      </c>
      <c r="E34" s="81">
        <f>SUM(E35)</f>
        <v>0</v>
      </c>
      <c r="F34" s="69">
        <v>550</v>
      </c>
      <c r="G34" s="69">
        <v>0</v>
      </c>
    </row>
    <row r="35" spans="2:7" x14ac:dyDescent="0.25">
      <c r="B35" s="40"/>
      <c r="C35" s="94" t="s">
        <v>29</v>
      </c>
      <c r="D35" s="53" t="s">
        <v>30</v>
      </c>
      <c r="E35" s="51">
        <f>SUM(E36)</f>
        <v>0</v>
      </c>
      <c r="F35" s="51">
        <v>550</v>
      </c>
      <c r="G35" s="51">
        <v>0</v>
      </c>
    </row>
    <row r="36" spans="2:7" x14ac:dyDescent="0.25">
      <c r="B36" s="52"/>
      <c r="C36" s="30">
        <v>32</v>
      </c>
      <c r="D36" s="122" t="s">
        <v>176</v>
      </c>
      <c r="E36" s="25">
        <f>SUM(E38)</f>
        <v>0</v>
      </c>
      <c r="F36" s="25">
        <f>SUM(F38)</f>
        <v>550</v>
      </c>
      <c r="G36" s="25">
        <v>0</v>
      </c>
    </row>
    <row r="37" spans="2:7" x14ac:dyDescent="0.25">
      <c r="B37" s="52"/>
      <c r="C37" s="90">
        <v>322</v>
      </c>
      <c r="D37" s="89" t="s">
        <v>173</v>
      </c>
      <c r="E37" s="25">
        <f>SUM(E38)</f>
        <v>0</v>
      </c>
      <c r="F37" s="25">
        <f>SUM(F38)</f>
        <v>550</v>
      </c>
      <c r="G37" s="25">
        <v>0</v>
      </c>
    </row>
    <row r="38" spans="2:7" x14ac:dyDescent="0.25">
      <c r="B38" s="52" t="s">
        <v>93</v>
      </c>
      <c r="C38" s="55">
        <v>3221</v>
      </c>
      <c r="D38" s="123" t="s">
        <v>81</v>
      </c>
      <c r="E38" s="3">
        <v>0</v>
      </c>
      <c r="F38" s="3">
        <v>550</v>
      </c>
      <c r="G38" s="3">
        <v>0</v>
      </c>
    </row>
    <row r="39" spans="2:7" x14ac:dyDescent="0.25">
      <c r="B39" s="67"/>
      <c r="C39" s="70"/>
      <c r="D39" s="124" t="s">
        <v>24</v>
      </c>
      <c r="E39" s="77">
        <f>SUM(E40)</f>
        <v>93510</v>
      </c>
      <c r="F39" s="77">
        <f>SUM(F40)</f>
        <v>94230</v>
      </c>
      <c r="G39" s="71">
        <f>(F39/E39*100)-100</f>
        <v>0.76997112608276552</v>
      </c>
    </row>
    <row r="40" spans="2:7" x14ac:dyDescent="0.25">
      <c r="B40" s="40"/>
      <c r="C40" s="95" t="s">
        <v>32</v>
      </c>
      <c r="D40" s="56" t="s">
        <v>33</v>
      </c>
      <c r="E40" s="51">
        <f>SUM(E41,E81,E85)</f>
        <v>93510</v>
      </c>
      <c r="F40" s="51">
        <f>SUM(F41,F81,F85)</f>
        <v>94230</v>
      </c>
      <c r="G40" s="51">
        <f>(F40/E40*100)-100</f>
        <v>0.76997112608276552</v>
      </c>
    </row>
    <row r="41" spans="2:7" x14ac:dyDescent="0.25">
      <c r="B41" s="52"/>
      <c r="C41" s="30">
        <v>32</v>
      </c>
      <c r="D41" s="34" t="s">
        <v>176</v>
      </c>
      <c r="E41" s="80">
        <f>SUM(E42,E46,E66,E77)</f>
        <v>92300</v>
      </c>
      <c r="F41" s="80">
        <f>SUM(F42,F46,F66,F77)</f>
        <v>93020</v>
      </c>
      <c r="G41" s="80">
        <f>(F41/E41*100)-100</f>
        <v>0.78006500541711432</v>
      </c>
    </row>
    <row r="42" spans="2:7" x14ac:dyDescent="0.25">
      <c r="B42" s="52"/>
      <c r="C42" s="30">
        <v>321</v>
      </c>
      <c r="D42" s="86" t="s">
        <v>172</v>
      </c>
      <c r="E42" s="80">
        <f>SUM(E43:E45)</f>
        <v>6200</v>
      </c>
      <c r="F42" s="80">
        <f>SUM(F43:F45)</f>
        <v>5450</v>
      </c>
      <c r="G42" s="80">
        <f t="shared" ref="G42:G87" si="1">(F42/E42*100)-100</f>
        <v>-12.096774193548384</v>
      </c>
    </row>
    <row r="43" spans="2:7" x14ac:dyDescent="0.25">
      <c r="B43" s="52" t="s">
        <v>94</v>
      </c>
      <c r="C43" s="75">
        <v>3211</v>
      </c>
      <c r="D43" s="31" t="s">
        <v>60</v>
      </c>
      <c r="E43" s="4">
        <v>100</v>
      </c>
      <c r="F43" s="4">
        <v>350</v>
      </c>
      <c r="G43" s="48">
        <f t="shared" si="1"/>
        <v>250</v>
      </c>
    </row>
    <row r="44" spans="2:7" x14ac:dyDescent="0.25">
      <c r="B44" s="52" t="s">
        <v>95</v>
      </c>
      <c r="C44" s="75">
        <v>3213</v>
      </c>
      <c r="D44" s="31" t="s">
        <v>61</v>
      </c>
      <c r="E44" s="4">
        <v>6000</v>
      </c>
      <c r="F44" s="118">
        <v>5000</v>
      </c>
      <c r="G44" s="48">
        <f t="shared" si="1"/>
        <v>-16.666666666666657</v>
      </c>
    </row>
    <row r="45" spans="2:7" x14ac:dyDescent="0.25">
      <c r="B45" s="52" t="s">
        <v>96</v>
      </c>
      <c r="C45" s="26">
        <v>3214</v>
      </c>
      <c r="D45" s="27" t="s">
        <v>62</v>
      </c>
      <c r="E45" s="4">
        <v>100</v>
      </c>
      <c r="F45" s="3">
        <v>100</v>
      </c>
      <c r="G45" s="48">
        <f t="shared" si="1"/>
        <v>0</v>
      </c>
    </row>
    <row r="46" spans="2:7" x14ac:dyDescent="0.25">
      <c r="B46" s="52"/>
      <c r="C46" s="30">
        <v>322</v>
      </c>
      <c r="D46" s="89" t="s">
        <v>173</v>
      </c>
      <c r="E46" s="80">
        <f>SUM(E47:E65)</f>
        <v>62900</v>
      </c>
      <c r="F46" s="80">
        <f>SUM(F47:F65)</f>
        <v>62900</v>
      </c>
      <c r="G46" s="80">
        <f t="shared" si="1"/>
        <v>0</v>
      </c>
    </row>
    <row r="47" spans="2:7" x14ac:dyDescent="0.25">
      <c r="B47" s="52" t="s">
        <v>97</v>
      </c>
      <c r="C47" s="26">
        <v>3221</v>
      </c>
      <c r="D47" s="31" t="s">
        <v>63</v>
      </c>
      <c r="E47" s="4">
        <v>1600</v>
      </c>
      <c r="F47" s="3">
        <v>1600</v>
      </c>
      <c r="G47" s="48">
        <f t="shared" si="1"/>
        <v>0</v>
      </c>
    </row>
    <row r="48" spans="2:7" x14ac:dyDescent="0.25">
      <c r="B48" s="52" t="s">
        <v>98</v>
      </c>
      <c r="C48" s="26">
        <v>3221</v>
      </c>
      <c r="D48" s="31" t="s">
        <v>99</v>
      </c>
      <c r="E48" s="3">
        <v>6000</v>
      </c>
      <c r="F48" s="48">
        <v>6000</v>
      </c>
      <c r="G48" s="48">
        <f t="shared" si="1"/>
        <v>0</v>
      </c>
    </row>
    <row r="49" spans="2:7" x14ac:dyDescent="0.25">
      <c r="B49" s="52" t="s">
        <v>100</v>
      </c>
      <c r="C49" s="26">
        <v>3221</v>
      </c>
      <c r="D49" s="31" t="s">
        <v>101</v>
      </c>
      <c r="E49" s="3">
        <v>6000</v>
      </c>
      <c r="F49" s="48">
        <v>6000</v>
      </c>
      <c r="G49" s="48">
        <f t="shared" si="1"/>
        <v>0</v>
      </c>
    </row>
    <row r="50" spans="2:7" x14ac:dyDescent="0.25">
      <c r="B50" s="52" t="s">
        <v>102</v>
      </c>
      <c r="C50" s="26">
        <v>3221</v>
      </c>
      <c r="D50" s="31" t="s">
        <v>64</v>
      </c>
      <c r="E50" s="4">
        <v>300</v>
      </c>
      <c r="F50" s="3">
        <v>300</v>
      </c>
      <c r="G50" s="48">
        <f t="shared" si="1"/>
        <v>0</v>
      </c>
    </row>
    <row r="51" spans="2:7" x14ac:dyDescent="0.25">
      <c r="B51" s="52" t="s">
        <v>103</v>
      </c>
      <c r="C51" s="26">
        <v>3221</v>
      </c>
      <c r="D51" s="31" t="s">
        <v>104</v>
      </c>
      <c r="E51" s="3">
        <v>1500</v>
      </c>
      <c r="F51" s="3">
        <v>1500</v>
      </c>
      <c r="G51" s="48">
        <f t="shared" si="1"/>
        <v>0</v>
      </c>
    </row>
    <row r="52" spans="2:7" x14ac:dyDescent="0.25">
      <c r="B52" s="52" t="s">
        <v>105</v>
      </c>
      <c r="C52" s="26">
        <v>3221</v>
      </c>
      <c r="D52" s="31" t="s">
        <v>65</v>
      </c>
      <c r="E52" s="3">
        <v>4500</v>
      </c>
      <c r="F52" s="3">
        <v>4500</v>
      </c>
      <c r="G52" s="48">
        <f t="shared" si="1"/>
        <v>0</v>
      </c>
    </row>
    <row r="53" spans="2:7" x14ac:dyDescent="0.25">
      <c r="B53" s="52" t="s">
        <v>106</v>
      </c>
      <c r="C53" s="26">
        <v>3222</v>
      </c>
      <c r="D53" s="31" t="s">
        <v>189</v>
      </c>
      <c r="E53" s="3">
        <v>27500</v>
      </c>
      <c r="F53" s="3">
        <v>27500</v>
      </c>
      <c r="G53" s="48">
        <f t="shared" si="1"/>
        <v>0</v>
      </c>
    </row>
    <row r="54" spans="2:7" x14ac:dyDescent="0.25">
      <c r="B54" s="52" t="s">
        <v>106</v>
      </c>
      <c r="C54" s="26">
        <v>3222</v>
      </c>
      <c r="D54" s="44" t="s">
        <v>107</v>
      </c>
      <c r="E54" s="3">
        <v>0</v>
      </c>
      <c r="F54" s="3">
        <v>0</v>
      </c>
      <c r="G54" s="48">
        <v>0</v>
      </c>
    </row>
    <row r="55" spans="2:7" x14ac:dyDescent="0.25">
      <c r="B55" s="52" t="s">
        <v>108</v>
      </c>
      <c r="C55" s="26">
        <v>3222</v>
      </c>
      <c r="D55" s="44" t="s">
        <v>112</v>
      </c>
      <c r="E55" s="3">
        <v>0</v>
      </c>
      <c r="F55" s="3">
        <v>0</v>
      </c>
      <c r="G55" s="48">
        <v>0</v>
      </c>
    </row>
    <row r="56" spans="2:7" x14ac:dyDescent="0.25">
      <c r="B56" s="52" t="s">
        <v>113</v>
      </c>
      <c r="C56" s="26">
        <v>3222</v>
      </c>
      <c r="D56" s="44" t="s">
        <v>114</v>
      </c>
      <c r="E56" s="3">
        <v>0</v>
      </c>
      <c r="F56" s="3">
        <v>0</v>
      </c>
      <c r="G56" s="48">
        <v>0</v>
      </c>
    </row>
    <row r="57" spans="2:7" x14ac:dyDescent="0.25">
      <c r="B57" s="52" t="s">
        <v>115</v>
      </c>
      <c r="C57" s="26">
        <v>3222</v>
      </c>
      <c r="D57" s="31" t="s">
        <v>116</v>
      </c>
      <c r="E57" s="3">
        <v>0</v>
      </c>
      <c r="F57" s="3">
        <v>0</v>
      </c>
      <c r="G57" s="48">
        <v>0</v>
      </c>
    </row>
    <row r="58" spans="2:7" x14ac:dyDescent="0.25">
      <c r="B58" s="52" t="s">
        <v>117</v>
      </c>
      <c r="C58" s="26">
        <v>3222</v>
      </c>
      <c r="D58" s="31" t="s">
        <v>118</v>
      </c>
      <c r="E58" s="3">
        <v>0</v>
      </c>
      <c r="F58" s="3">
        <v>0</v>
      </c>
      <c r="G58" s="48">
        <v>0</v>
      </c>
    </row>
    <row r="59" spans="2:7" x14ac:dyDescent="0.25">
      <c r="B59" s="52" t="s">
        <v>119</v>
      </c>
      <c r="C59" s="26">
        <v>3222</v>
      </c>
      <c r="D59" s="31" t="s">
        <v>120</v>
      </c>
      <c r="E59" s="3">
        <v>0</v>
      </c>
      <c r="F59" s="3">
        <v>0</v>
      </c>
      <c r="G59" s="48">
        <v>0</v>
      </c>
    </row>
    <row r="60" spans="2:7" x14ac:dyDescent="0.25">
      <c r="B60" s="52" t="s">
        <v>121</v>
      </c>
      <c r="C60" s="26">
        <v>3222</v>
      </c>
      <c r="D60" s="31" t="s">
        <v>122</v>
      </c>
      <c r="E60" s="3">
        <v>0</v>
      </c>
      <c r="F60" s="3">
        <v>0</v>
      </c>
      <c r="G60" s="48">
        <v>0</v>
      </c>
    </row>
    <row r="61" spans="2:7" x14ac:dyDescent="0.25">
      <c r="B61" s="52" t="s">
        <v>123</v>
      </c>
      <c r="C61" s="26">
        <v>3222</v>
      </c>
      <c r="D61" s="31" t="s">
        <v>124</v>
      </c>
      <c r="E61" s="3">
        <v>0</v>
      </c>
      <c r="F61" s="3">
        <v>0</v>
      </c>
      <c r="G61" s="48">
        <v>0</v>
      </c>
    </row>
    <row r="62" spans="2:7" x14ac:dyDescent="0.25">
      <c r="B62" s="52" t="s">
        <v>125</v>
      </c>
      <c r="C62" s="26">
        <v>3223</v>
      </c>
      <c r="D62" s="31" t="s">
        <v>66</v>
      </c>
      <c r="E62" s="3">
        <v>7000</v>
      </c>
      <c r="F62" s="3">
        <v>7000</v>
      </c>
      <c r="G62" s="48">
        <f t="shared" si="1"/>
        <v>0</v>
      </c>
    </row>
    <row r="63" spans="2:7" x14ac:dyDescent="0.25">
      <c r="B63" s="52" t="s">
        <v>126</v>
      </c>
      <c r="C63" s="26">
        <v>3223</v>
      </c>
      <c r="D63" s="31" t="s">
        <v>67</v>
      </c>
      <c r="E63" s="4">
        <v>7000</v>
      </c>
      <c r="F63" s="3">
        <v>7000</v>
      </c>
      <c r="G63" s="48">
        <f t="shared" si="1"/>
        <v>0</v>
      </c>
    </row>
    <row r="64" spans="2:7" x14ac:dyDescent="0.25">
      <c r="B64" s="52" t="s">
        <v>127</v>
      </c>
      <c r="C64" s="26">
        <v>3225</v>
      </c>
      <c r="D64" s="31" t="s">
        <v>128</v>
      </c>
      <c r="E64" s="3">
        <v>1000</v>
      </c>
      <c r="F64" s="3">
        <v>1000</v>
      </c>
      <c r="G64" s="48">
        <f t="shared" si="1"/>
        <v>0</v>
      </c>
    </row>
    <row r="65" spans="2:7" x14ac:dyDescent="0.25">
      <c r="B65" s="52" t="s">
        <v>109</v>
      </c>
      <c r="C65" s="26">
        <v>3227</v>
      </c>
      <c r="D65" s="31" t="s">
        <v>129</v>
      </c>
      <c r="E65" s="3">
        <v>500</v>
      </c>
      <c r="F65" s="3">
        <v>500</v>
      </c>
      <c r="G65" s="48">
        <f t="shared" si="1"/>
        <v>0</v>
      </c>
    </row>
    <row r="66" spans="2:7" x14ac:dyDescent="0.25">
      <c r="B66" s="52"/>
      <c r="C66" s="30">
        <v>323</v>
      </c>
      <c r="D66" s="87" t="s">
        <v>174</v>
      </c>
      <c r="E66" s="25">
        <f>SUM(E67:E76)</f>
        <v>21000</v>
      </c>
      <c r="F66" s="25">
        <f>SUM(F67:F76)</f>
        <v>21470</v>
      </c>
      <c r="G66" s="80">
        <f t="shared" si="1"/>
        <v>2.2380952380952408</v>
      </c>
    </row>
    <row r="67" spans="2:7" x14ac:dyDescent="0.25">
      <c r="B67" s="52" t="s">
        <v>130</v>
      </c>
      <c r="C67" s="26">
        <v>3231</v>
      </c>
      <c r="D67" s="31" t="s">
        <v>131</v>
      </c>
      <c r="E67" s="3">
        <v>600</v>
      </c>
      <c r="F67" s="3">
        <v>600</v>
      </c>
      <c r="G67" s="48">
        <f t="shared" si="1"/>
        <v>0</v>
      </c>
    </row>
    <row r="68" spans="2:7" x14ac:dyDescent="0.25">
      <c r="B68" s="52" t="s">
        <v>132</v>
      </c>
      <c r="C68" s="26">
        <v>3231</v>
      </c>
      <c r="D68" s="31" t="s">
        <v>68</v>
      </c>
      <c r="E68" s="3">
        <v>100</v>
      </c>
      <c r="F68" s="3">
        <v>100</v>
      </c>
      <c r="G68" s="48">
        <f t="shared" si="1"/>
        <v>0</v>
      </c>
    </row>
    <row r="69" spans="2:7" x14ac:dyDescent="0.25">
      <c r="B69" s="52" t="s">
        <v>133</v>
      </c>
      <c r="C69" s="26">
        <v>3232</v>
      </c>
      <c r="D69" s="31" t="s">
        <v>134</v>
      </c>
      <c r="E69" s="3">
        <v>4800</v>
      </c>
      <c r="F69" s="48">
        <v>4800</v>
      </c>
      <c r="G69" s="48">
        <f t="shared" si="1"/>
        <v>0</v>
      </c>
    </row>
    <row r="70" spans="2:7" x14ac:dyDescent="0.25">
      <c r="B70" s="52" t="s">
        <v>135</v>
      </c>
      <c r="C70" s="26">
        <v>3233</v>
      </c>
      <c r="D70" s="31" t="s">
        <v>136</v>
      </c>
      <c r="E70" s="3">
        <v>0</v>
      </c>
      <c r="F70" s="3">
        <v>0</v>
      </c>
      <c r="G70" s="48">
        <v>0</v>
      </c>
    </row>
    <row r="71" spans="2:7" x14ac:dyDescent="0.25">
      <c r="B71" s="52" t="s">
        <v>137</v>
      </c>
      <c r="C71" s="26">
        <v>3234</v>
      </c>
      <c r="D71" s="31" t="s">
        <v>69</v>
      </c>
      <c r="E71" s="3">
        <v>2500</v>
      </c>
      <c r="F71" s="3">
        <v>2500</v>
      </c>
      <c r="G71" s="48">
        <f t="shared" si="1"/>
        <v>0</v>
      </c>
    </row>
    <row r="72" spans="2:7" x14ac:dyDescent="0.25">
      <c r="B72" s="52" t="s">
        <v>138</v>
      </c>
      <c r="C72" s="26">
        <v>3235</v>
      </c>
      <c r="D72" s="31" t="s">
        <v>70</v>
      </c>
      <c r="E72" s="3">
        <v>900</v>
      </c>
      <c r="F72" s="3">
        <v>900</v>
      </c>
      <c r="G72" s="48">
        <f t="shared" si="1"/>
        <v>0</v>
      </c>
    </row>
    <row r="73" spans="2:7" x14ac:dyDescent="0.25">
      <c r="B73" s="52" t="s">
        <v>139</v>
      </c>
      <c r="C73" s="26">
        <v>3236</v>
      </c>
      <c r="D73" s="31" t="s">
        <v>140</v>
      </c>
      <c r="E73" s="3">
        <v>1200</v>
      </c>
      <c r="F73" s="3">
        <v>1200</v>
      </c>
      <c r="G73" s="48">
        <f t="shared" si="1"/>
        <v>0</v>
      </c>
    </row>
    <row r="74" spans="2:7" x14ac:dyDescent="0.25">
      <c r="B74" s="52" t="s">
        <v>110</v>
      </c>
      <c r="C74" s="26">
        <v>3237</v>
      </c>
      <c r="D74" s="31" t="s">
        <v>141</v>
      </c>
      <c r="E74" s="4">
        <v>8100</v>
      </c>
      <c r="F74" s="3">
        <v>8570</v>
      </c>
      <c r="G74" s="48">
        <f t="shared" si="1"/>
        <v>5.8024691358024683</v>
      </c>
    </row>
    <row r="75" spans="2:7" x14ac:dyDescent="0.25">
      <c r="B75" s="52" t="s">
        <v>142</v>
      </c>
      <c r="C75" s="26">
        <v>3238</v>
      </c>
      <c r="D75" s="31" t="s">
        <v>71</v>
      </c>
      <c r="E75" s="3">
        <v>1800</v>
      </c>
      <c r="F75" s="3">
        <v>1800</v>
      </c>
      <c r="G75" s="48">
        <f t="shared" si="1"/>
        <v>0</v>
      </c>
    </row>
    <row r="76" spans="2:7" x14ac:dyDescent="0.25">
      <c r="B76" s="52" t="s">
        <v>143</v>
      </c>
      <c r="C76" s="26">
        <v>3239</v>
      </c>
      <c r="D76" s="31" t="s">
        <v>72</v>
      </c>
      <c r="E76" s="3">
        <v>1000</v>
      </c>
      <c r="F76" s="3">
        <v>1000</v>
      </c>
      <c r="G76" s="48">
        <f t="shared" si="1"/>
        <v>0</v>
      </c>
    </row>
    <row r="77" spans="2:7" x14ac:dyDescent="0.25">
      <c r="B77" s="52"/>
      <c r="C77" s="30">
        <v>329</v>
      </c>
      <c r="D77" s="86" t="s">
        <v>179</v>
      </c>
      <c r="E77" s="25">
        <f>SUM(E78:E80)</f>
        <v>2200</v>
      </c>
      <c r="F77" s="25">
        <f>SUM(F78:F80)</f>
        <v>3200</v>
      </c>
      <c r="G77" s="80">
        <f t="shared" si="1"/>
        <v>45.454545454545467</v>
      </c>
    </row>
    <row r="78" spans="2:7" x14ac:dyDescent="0.25">
      <c r="B78" s="52" t="s">
        <v>144</v>
      </c>
      <c r="C78" s="26">
        <v>3292</v>
      </c>
      <c r="D78" s="31" t="s">
        <v>73</v>
      </c>
      <c r="E78" s="3">
        <v>1500</v>
      </c>
      <c r="F78" s="3">
        <v>1500</v>
      </c>
      <c r="G78" s="48">
        <f t="shared" si="1"/>
        <v>0</v>
      </c>
    </row>
    <row r="79" spans="2:7" x14ac:dyDescent="0.25">
      <c r="B79" s="52" t="s">
        <v>145</v>
      </c>
      <c r="C79" s="26">
        <v>3293</v>
      </c>
      <c r="D79" s="31" t="s">
        <v>74</v>
      </c>
      <c r="E79" s="3">
        <v>500</v>
      </c>
      <c r="F79" s="3">
        <v>500</v>
      </c>
      <c r="G79" s="48">
        <f t="shared" si="1"/>
        <v>0</v>
      </c>
    </row>
    <row r="80" spans="2:7" x14ac:dyDescent="0.25">
      <c r="B80" s="52" t="s">
        <v>146</v>
      </c>
      <c r="C80" s="26">
        <v>3299</v>
      </c>
      <c r="D80" s="31" t="s">
        <v>75</v>
      </c>
      <c r="E80" s="3">
        <v>200</v>
      </c>
      <c r="F80" s="3">
        <v>1200</v>
      </c>
      <c r="G80" s="48">
        <f t="shared" si="1"/>
        <v>500</v>
      </c>
    </row>
    <row r="81" spans="2:7" x14ac:dyDescent="0.25">
      <c r="B81" s="52"/>
      <c r="C81" s="30">
        <v>34</v>
      </c>
      <c r="D81" s="34" t="s">
        <v>76</v>
      </c>
      <c r="E81" s="25">
        <f>SUM(E83:E84)</f>
        <v>810</v>
      </c>
      <c r="F81" s="25">
        <f>SUM(F83:F84)</f>
        <v>810</v>
      </c>
      <c r="G81" s="80">
        <f t="shared" si="1"/>
        <v>0</v>
      </c>
    </row>
    <row r="82" spans="2:7" x14ac:dyDescent="0.25">
      <c r="B82" s="52"/>
      <c r="C82" s="30">
        <v>343</v>
      </c>
      <c r="D82" s="86" t="s">
        <v>180</v>
      </c>
      <c r="E82" s="25">
        <f>SUM(E83:E84)</f>
        <v>810</v>
      </c>
      <c r="F82" s="25">
        <f>SUM(F83:F84)</f>
        <v>810</v>
      </c>
      <c r="G82" s="80">
        <f t="shared" si="1"/>
        <v>0</v>
      </c>
    </row>
    <row r="83" spans="2:7" x14ac:dyDescent="0.25">
      <c r="B83" s="52" t="s">
        <v>147</v>
      </c>
      <c r="C83" s="75">
        <v>3431</v>
      </c>
      <c r="D83" s="44" t="s">
        <v>148</v>
      </c>
      <c r="E83" s="3">
        <v>800</v>
      </c>
      <c r="F83" s="3">
        <v>800</v>
      </c>
      <c r="G83" s="48">
        <f t="shared" si="1"/>
        <v>0</v>
      </c>
    </row>
    <row r="84" spans="2:7" ht="15" customHeight="1" x14ac:dyDescent="0.25">
      <c r="B84" s="52" t="s">
        <v>149</v>
      </c>
      <c r="C84" s="75">
        <v>3433</v>
      </c>
      <c r="D84" s="44" t="s">
        <v>150</v>
      </c>
      <c r="E84" s="3">
        <v>10</v>
      </c>
      <c r="F84" s="3">
        <v>10</v>
      </c>
      <c r="G84" s="48">
        <f t="shared" si="1"/>
        <v>0</v>
      </c>
    </row>
    <row r="85" spans="2:7" ht="15" customHeight="1" x14ac:dyDescent="0.25">
      <c r="B85" s="52"/>
      <c r="C85" s="22">
        <v>42</v>
      </c>
      <c r="D85" s="23" t="s">
        <v>178</v>
      </c>
      <c r="E85" s="25">
        <f>SUM(E86,E89)</f>
        <v>400</v>
      </c>
      <c r="F85" s="25">
        <f>SUM(F86,F89)</f>
        <v>400</v>
      </c>
      <c r="G85" s="80">
        <f t="shared" si="1"/>
        <v>0</v>
      </c>
    </row>
    <row r="86" spans="2:7" ht="15" customHeight="1" x14ac:dyDescent="0.25">
      <c r="B86" s="52"/>
      <c r="C86" s="22">
        <v>422</v>
      </c>
      <c r="D86" s="84" t="s">
        <v>181</v>
      </c>
      <c r="E86" s="25">
        <f>SUM(E87:E88)</f>
        <v>400</v>
      </c>
      <c r="F86" s="25">
        <f>SUM(F87:F88)</f>
        <v>400</v>
      </c>
      <c r="G86" s="80">
        <f t="shared" si="1"/>
        <v>0</v>
      </c>
    </row>
    <row r="87" spans="2:7" x14ac:dyDescent="0.25">
      <c r="B87" s="52" t="s">
        <v>151</v>
      </c>
      <c r="C87" s="26">
        <v>4221</v>
      </c>
      <c r="D87" s="44" t="s">
        <v>152</v>
      </c>
      <c r="E87" s="3">
        <v>400</v>
      </c>
      <c r="F87" s="3">
        <v>400</v>
      </c>
      <c r="G87" s="48">
        <f t="shared" si="1"/>
        <v>0</v>
      </c>
    </row>
    <row r="88" spans="2:7" x14ac:dyDescent="0.25">
      <c r="B88" s="52" t="s">
        <v>153</v>
      </c>
      <c r="C88" s="26">
        <v>4221</v>
      </c>
      <c r="D88" s="44" t="s">
        <v>152</v>
      </c>
      <c r="E88" s="3">
        <v>0</v>
      </c>
      <c r="F88" s="3">
        <v>0</v>
      </c>
      <c r="G88" s="48">
        <v>0</v>
      </c>
    </row>
    <row r="89" spans="2:7" x14ac:dyDescent="0.25">
      <c r="B89" s="52"/>
      <c r="C89" s="30">
        <v>426</v>
      </c>
      <c r="D89" s="86" t="s">
        <v>182</v>
      </c>
      <c r="E89" s="25">
        <f>SUM(E90)</f>
        <v>0</v>
      </c>
      <c r="F89" s="25">
        <f>SUM(F90)</f>
        <v>0</v>
      </c>
      <c r="G89" s="80">
        <v>0</v>
      </c>
    </row>
    <row r="90" spans="2:7" x14ac:dyDescent="0.25">
      <c r="B90" s="52" t="s">
        <v>111</v>
      </c>
      <c r="C90" s="26">
        <v>4262</v>
      </c>
      <c r="D90" s="44" t="s">
        <v>154</v>
      </c>
      <c r="E90" s="3">
        <v>0</v>
      </c>
      <c r="F90" s="3">
        <v>0</v>
      </c>
      <c r="G90" s="48">
        <v>0</v>
      </c>
    </row>
    <row r="91" spans="2:7" x14ac:dyDescent="0.25">
      <c r="B91" s="67"/>
      <c r="C91" s="76"/>
      <c r="D91" s="83" t="s">
        <v>24</v>
      </c>
      <c r="E91" s="77">
        <f>SUM(E92)</f>
        <v>1600</v>
      </c>
      <c r="F91" s="77">
        <f>SUM(F92)</f>
        <v>1600</v>
      </c>
      <c r="G91" s="77">
        <f>(F91/E91*100)-100</f>
        <v>0</v>
      </c>
    </row>
    <row r="92" spans="2:7" x14ac:dyDescent="0.25">
      <c r="B92" s="78"/>
      <c r="C92" s="94" t="s">
        <v>35</v>
      </c>
      <c r="D92" s="53" t="s">
        <v>155</v>
      </c>
      <c r="E92" s="54">
        <f>SUM(E93)</f>
        <v>1600</v>
      </c>
      <c r="F92" s="51">
        <f>SUM(F93)</f>
        <v>1600</v>
      </c>
      <c r="G92" s="51">
        <f>(F92/E92*100)-100</f>
        <v>0</v>
      </c>
    </row>
    <row r="93" spans="2:7" x14ac:dyDescent="0.25">
      <c r="B93" s="52"/>
      <c r="C93" s="30">
        <v>32</v>
      </c>
      <c r="D93" s="34" t="s">
        <v>176</v>
      </c>
      <c r="E93" s="25">
        <f>SUM(E94,E98)</f>
        <v>1600</v>
      </c>
      <c r="F93" s="25">
        <f>SUM(F94,F98)</f>
        <v>1600</v>
      </c>
      <c r="G93" s="25">
        <v>0</v>
      </c>
    </row>
    <row r="94" spans="2:7" x14ac:dyDescent="0.25">
      <c r="B94" s="52"/>
      <c r="C94" s="30">
        <v>322</v>
      </c>
      <c r="D94" s="89" t="s">
        <v>173</v>
      </c>
      <c r="E94" s="25">
        <f>SUM(E95:E97)</f>
        <v>1600</v>
      </c>
      <c r="F94" s="25">
        <f>SUM(F95:F97)</f>
        <v>1600</v>
      </c>
      <c r="G94" s="25">
        <v>0</v>
      </c>
    </row>
    <row r="95" spans="2:7" x14ac:dyDescent="0.25">
      <c r="B95" s="52" t="s">
        <v>156</v>
      </c>
      <c r="C95" s="26">
        <v>3221</v>
      </c>
      <c r="D95" s="31" t="s">
        <v>157</v>
      </c>
      <c r="E95" s="3">
        <v>930</v>
      </c>
      <c r="F95" s="3">
        <v>930</v>
      </c>
      <c r="G95" s="25">
        <v>0</v>
      </c>
    </row>
    <row r="96" spans="2:7" x14ac:dyDescent="0.25">
      <c r="B96" s="52" t="s">
        <v>158</v>
      </c>
      <c r="C96" s="26">
        <v>3221</v>
      </c>
      <c r="D96" s="31" t="s">
        <v>159</v>
      </c>
      <c r="E96" s="3">
        <v>0</v>
      </c>
      <c r="F96" s="3">
        <v>0</v>
      </c>
      <c r="G96" s="25">
        <v>0</v>
      </c>
    </row>
    <row r="97" spans="2:7" x14ac:dyDescent="0.25">
      <c r="B97" s="52" t="s">
        <v>160</v>
      </c>
      <c r="C97" s="26">
        <v>3225</v>
      </c>
      <c r="D97" s="31" t="s">
        <v>128</v>
      </c>
      <c r="E97" s="3">
        <v>670</v>
      </c>
      <c r="F97" s="3">
        <v>670</v>
      </c>
      <c r="G97" s="3">
        <v>0</v>
      </c>
    </row>
    <row r="98" spans="2:7" ht="24" x14ac:dyDescent="0.25">
      <c r="B98" s="52"/>
      <c r="C98" s="30">
        <v>324</v>
      </c>
      <c r="D98" s="27" t="s">
        <v>183</v>
      </c>
      <c r="E98" s="25">
        <f>SUM(E99)</f>
        <v>0</v>
      </c>
      <c r="F98" s="25">
        <f>SUM(F99)</f>
        <v>0</v>
      </c>
      <c r="G98" s="25">
        <v>0</v>
      </c>
    </row>
    <row r="99" spans="2:7" x14ac:dyDescent="0.25">
      <c r="B99" s="52" t="s">
        <v>161</v>
      </c>
      <c r="C99" s="26">
        <v>3241</v>
      </c>
      <c r="D99" s="31" t="s">
        <v>162</v>
      </c>
      <c r="E99" s="3">
        <v>0</v>
      </c>
      <c r="F99" s="3">
        <v>0</v>
      </c>
      <c r="G99" s="3">
        <v>0</v>
      </c>
    </row>
    <row r="100" spans="2:7" x14ac:dyDescent="0.25">
      <c r="B100" s="74"/>
      <c r="C100" s="29"/>
      <c r="D100" s="29"/>
      <c r="E100" s="29"/>
      <c r="F100" s="29"/>
      <c r="G100" s="29"/>
    </row>
    <row r="101" spans="2:7" x14ac:dyDescent="0.25">
      <c r="B101" s="58"/>
      <c r="C101" s="65"/>
      <c r="D101" s="63" t="s">
        <v>77</v>
      </c>
      <c r="E101" s="51">
        <f>SUM(E9,E34,E39,E91)</f>
        <v>506180</v>
      </c>
      <c r="F101" s="51">
        <f>SUM(F9,F34,F39,F91)</f>
        <v>508310</v>
      </c>
      <c r="G101" s="51">
        <f>(F101/E101*100)-100</f>
        <v>0.42079892528350626</v>
      </c>
    </row>
  </sheetData>
  <mergeCells count="4">
    <mergeCell ref="C6:G6"/>
    <mergeCell ref="B2:G2"/>
    <mergeCell ref="B3:G3"/>
    <mergeCell ref="B4:G4"/>
  </mergeCells>
  <pageMargins left="0.25" right="0.25" top="0.75" bottom="0.75" header="0.3" footer="0.3"/>
  <pageSetup paperSize="9" scale="81" fitToHeight="0" orientation="portrait" horizontalDpi="4294967294" verticalDpi="4294967294" r:id="rId1"/>
  <ignoredErrors>
    <ignoredError sqref="B20:B33 B13:B18 B38 B54:B85 B87:B90 B43:B53 B95:B100" numberStoredAsText="1"/>
    <ignoredError sqref="E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OPĆI DIO</vt:lpstr>
      <vt:lpstr>POSEBNI DIO PRIHODI I PRIMICI</vt:lpstr>
      <vt:lpstr>POSEBNI DIO RASHODI I IZDACI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User</cp:lastModifiedBy>
  <cp:lastPrinted>2024-06-04T12:20:12Z</cp:lastPrinted>
  <dcterms:created xsi:type="dcterms:W3CDTF">2022-12-02T10:07:25Z</dcterms:created>
  <dcterms:modified xsi:type="dcterms:W3CDTF">2024-06-10T05:59:08Z</dcterms:modified>
</cp:coreProperties>
</file>